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ter\Desktop\1A_slovraj_web\"/>
    </mc:Choice>
  </mc:AlternateContent>
  <bookViews>
    <workbookView xWindow="0" yWindow="0" windowWidth="23040" windowHeight="8556" activeTab="1"/>
  </bookViews>
  <sheets>
    <sheet name="Postup" sheetId="2" r:id="rId1"/>
    <sheet name="PHU" sheetId="1" r:id="rId2"/>
  </sheets>
  <calcPr calcId="162913"/>
</workbook>
</file>

<file path=xl/calcChain.xml><?xml version="1.0" encoding="utf-8"?>
<calcChain xmlns="http://schemas.openxmlformats.org/spreadsheetml/2006/main">
  <c r="E182" i="1" l="1"/>
  <c r="E317" i="1"/>
  <c r="E352" i="1"/>
  <c r="E349" i="1"/>
  <c r="E335" i="1"/>
  <c r="E333" i="1"/>
  <c r="E331" i="1"/>
  <c r="E300" i="1"/>
  <c r="E296" i="1"/>
  <c r="E281" i="1"/>
  <c r="E276" i="1"/>
  <c r="E246" i="1"/>
  <c r="E241" i="1"/>
  <c r="E208" i="1"/>
  <c r="E204" i="1"/>
  <c r="E179" i="1"/>
  <c r="E144" i="1"/>
  <c r="E139" i="1"/>
  <c r="E81" i="1"/>
  <c r="E77" i="1"/>
  <c r="E37" i="1"/>
  <c r="E33" i="1"/>
  <c r="E301" i="1"/>
  <c r="G296" i="1"/>
  <c r="E361" i="1" l="1"/>
  <c r="J3" i="1"/>
  <c r="E282" i="1"/>
  <c r="E277" i="1"/>
  <c r="E244" i="1"/>
  <c r="E359" i="1" s="1"/>
  <c r="E336" i="1"/>
  <c r="G331" i="1"/>
  <c r="E351" i="1"/>
  <c r="E312" i="1"/>
  <c r="E318" i="1"/>
  <c r="E357" i="1"/>
  <c r="E178" i="1"/>
  <c r="E299" i="1"/>
  <c r="E242" i="1"/>
  <c r="E145" i="1"/>
  <c r="G178" i="1"/>
  <c r="E183" i="1"/>
  <c r="G349" i="1"/>
  <c r="G312" i="1"/>
  <c r="G276" i="1"/>
  <c r="G241" i="1"/>
  <c r="G204" i="1"/>
  <c r="G139" i="1"/>
  <c r="G77" i="1"/>
  <c r="E354" i="1"/>
  <c r="E247" i="1"/>
  <c r="E209" i="1"/>
  <c r="E82" i="1"/>
  <c r="E38" i="1"/>
  <c r="G33" i="1"/>
  <c r="E358" i="1"/>
  <c r="E355" i="1" l="1"/>
  <c r="G355" i="1"/>
  <c r="J4" i="1" s="1"/>
  <c r="E356" i="1"/>
  <c r="D178" i="1"/>
  <c r="D276" i="1"/>
  <c r="D77" i="1"/>
  <c r="D312" i="1"/>
  <c r="D33" i="1"/>
  <c r="D331" i="1"/>
  <c r="D204" i="1"/>
  <c r="D349" i="1"/>
  <c r="D139" i="1"/>
  <c r="D241" i="1"/>
  <c r="D296" i="1"/>
  <c r="D355" i="1" l="1"/>
  <c r="E362" i="1" s="1"/>
</calcChain>
</file>

<file path=xl/sharedStrings.xml><?xml version="1.0" encoding="utf-8"?>
<sst xmlns="http://schemas.openxmlformats.org/spreadsheetml/2006/main" count="710" uniqueCount="483">
  <si>
    <r>
      <t>Spolu 02.00 „Výkon štátnej ochrany prírody</t>
    </r>
    <r>
      <rPr>
        <sz val="11"/>
        <color indexed="8"/>
        <rFont val="Times New Roman"/>
        <family val="1"/>
        <charset val="238"/>
      </rPr>
      <t>“</t>
    </r>
  </si>
  <si>
    <t>VZ</t>
  </si>
  <si>
    <t>LIFE</t>
  </si>
  <si>
    <t>OPKŽP</t>
  </si>
  <si>
    <t>Iné projekty</t>
  </si>
  <si>
    <t>MZP</t>
  </si>
  <si>
    <t>SPOLU</t>
  </si>
  <si>
    <t>02.01</t>
  </si>
  <si>
    <t>Príprava odborných podkladov pre konanie orgánov štátnej správy a pre iných žiadateľov</t>
  </si>
  <si>
    <t>Spolupráca s orgánmi ŠS, stanoviská, účasť na pracovných rokovaniach</t>
  </si>
  <si>
    <t>02.02</t>
  </si>
  <si>
    <t xml:space="preserve">Vypracovanie stanovísk k posudzovaniu vplyvov </t>
  </si>
  <si>
    <t>02.03</t>
  </si>
  <si>
    <t>Revízie a kontroly osobitne chránených častí prírody a krajiny (OCHČPK)</t>
  </si>
  <si>
    <t>02.04</t>
  </si>
  <si>
    <t>Účasť v odborných komisiách</t>
  </si>
  <si>
    <t>02.05</t>
  </si>
  <si>
    <t>Výkon štátneho dozoru a strážnej služby a vedenie evidencie</t>
  </si>
  <si>
    <t>02.07</t>
  </si>
  <si>
    <t>Náhrada za obmedzenie bežného obhospodarovania</t>
  </si>
  <si>
    <t>Rámcová smernica o vodách (RSV)</t>
  </si>
  <si>
    <t>03.01</t>
  </si>
  <si>
    <t>03.02</t>
  </si>
  <si>
    <t>03.03</t>
  </si>
  <si>
    <t>03.04</t>
  </si>
  <si>
    <t>03.05</t>
  </si>
  <si>
    <t xml:space="preserve">Prevádzka sústavy záchranných zariadení a zabezpečenie starostlivosti o hendikepované živočíchy </t>
  </si>
  <si>
    <t>03.06</t>
  </si>
  <si>
    <t>03.07</t>
  </si>
  <si>
    <t>03.08</t>
  </si>
  <si>
    <t>Predchádzanie vzniku škôd spôsobených určenými druhmi živočíchov, ich riešenie a manažment určených živočíchov</t>
  </si>
  <si>
    <t xml:space="preserve">Zásahový tím pre medveďa hnedého </t>
  </si>
  <si>
    <t>Manažmentové opatrenia, administrácia, kontrola výkonu</t>
  </si>
  <si>
    <t>04.01</t>
  </si>
  <si>
    <t>04.02</t>
  </si>
  <si>
    <t>04.03</t>
  </si>
  <si>
    <t>04.04</t>
  </si>
  <si>
    <t>04.05</t>
  </si>
  <si>
    <t>04.06</t>
  </si>
  <si>
    <t>05.01</t>
  </si>
  <si>
    <t>05.02</t>
  </si>
  <si>
    <t>05.03</t>
  </si>
  <si>
    <t>05.04</t>
  </si>
  <si>
    <t>05.05</t>
  </si>
  <si>
    <t>06.01</t>
  </si>
  <si>
    <t>Komplexný informačný a monitorovací systém (KIMS)</t>
  </si>
  <si>
    <t>Odborný podklad, databáza</t>
  </si>
  <si>
    <t>ÚŽP, MŽP SR, ŠOP SR, SIŽP, odborná verejnosť</t>
  </si>
  <si>
    <t>06.02</t>
  </si>
  <si>
    <t>06.03</t>
  </si>
  <si>
    <t xml:space="preserve">Vyplnené formuláre, databázy, pripravené priestorové informácie, odborný podklad / </t>
  </si>
  <si>
    <t>MŽP SR, Európska komisia, EEA</t>
  </si>
  <si>
    <t>06.04</t>
  </si>
  <si>
    <t>06.05</t>
  </si>
  <si>
    <t>Odborný podklad</t>
  </si>
  <si>
    <t>Štátna správa, verejnosť</t>
  </si>
  <si>
    <t>06.06</t>
  </si>
  <si>
    <t xml:space="preserve">Zabezpečenie prevádzky, tvorba a údržba a aktualizácia hardwarového a softwarového vybavenia </t>
  </si>
  <si>
    <t>07.01</t>
  </si>
  <si>
    <t>07.02</t>
  </si>
  <si>
    <t>07.03</t>
  </si>
  <si>
    <t>07.04</t>
  </si>
  <si>
    <t>07.05</t>
  </si>
  <si>
    <t xml:space="preserve">Oprava a údržba motorových vozidiel a modernizácia vozového parku </t>
  </si>
  <si>
    <t>07.06</t>
  </si>
  <si>
    <t>08.02</t>
  </si>
  <si>
    <t>08.03</t>
  </si>
  <si>
    <t>Spolupráca s medzinárodnými organizáciami ochrany prírody a krajiny:</t>
  </si>
  <si>
    <t xml:space="preserve">Bilaterálna spolupráca s organizáciami ochrany prírody a krajiny v susedných a ostatných krajinách </t>
  </si>
  <si>
    <t>09.01</t>
  </si>
  <si>
    <t xml:space="preserve">Technická asistencia pre projekty </t>
  </si>
  <si>
    <t>09.02</t>
  </si>
  <si>
    <t>09.03</t>
  </si>
  <si>
    <t>Realizácia opatrení programov starostlivosti o veľké šelmy na Slovensku</t>
  </si>
  <si>
    <t xml:space="preserve">Prevádzkový a ekonomický servis </t>
  </si>
  <si>
    <t>Pozemky v CHU</t>
  </si>
  <si>
    <t>S P O L U</t>
  </si>
  <si>
    <t>Vysvetlivky k finančným zdrojom:</t>
  </si>
  <si>
    <t>CWI     - Karpatská iniciatíva pre mokrade (Carpathian Wetland Iniciative)</t>
  </si>
  <si>
    <t>EF - Environmentálny fond</t>
  </si>
  <si>
    <t>EkoP    - Nadácia Ekopolis</t>
  </si>
  <si>
    <t>ETZ - Interreg</t>
  </si>
  <si>
    <t>HUSK  - operačný program cezhraničná spolupráca Slovensko – Maďarsko</t>
  </si>
  <si>
    <t>IZ  - iné zdroje</t>
  </si>
  <si>
    <t>LIFE - projekty v rámci finančného nástroja pre životné prostredie LIFE+</t>
  </si>
  <si>
    <t>Vysvetlivky k použitým skratkám:</t>
  </si>
  <si>
    <t xml:space="preserve">CHA - chránený areál      </t>
  </si>
  <si>
    <t xml:space="preserve">CHKO - chránená krajinná oblasť                                                     </t>
  </si>
  <si>
    <t xml:space="preserve">CHVÚ - chránené vtáčie územie  </t>
  </si>
  <si>
    <t xml:space="preserve">CHÚ - chránené územie (a)    </t>
  </si>
  <si>
    <t>IK Stratégia - Informačná a komunikačná stratégia</t>
  </si>
  <si>
    <t xml:space="preserve">IS - informačný systém    </t>
  </si>
  <si>
    <t xml:space="preserve">KM        -  kancelária ministra       </t>
  </si>
  <si>
    <t xml:space="preserve">MCHÚ - chránené územia v kategórii PR, NPR, CHA, PP a NPP     </t>
  </si>
  <si>
    <t xml:space="preserve">NP - národný park   </t>
  </si>
  <si>
    <t>schválené Poradou vedenia MŽP SR uznesením č. ..........</t>
  </si>
  <si>
    <t>druh príjmu</t>
  </si>
  <si>
    <t>Por.</t>
  </si>
  <si>
    <t>Názov úlohy</t>
  </si>
  <si>
    <t>Termín</t>
  </si>
  <si>
    <t>Kapacita ľudských zdrojov (plánované osobohodiny)</t>
  </si>
  <si>
    <t>Komentár</t>
  </si>
  <si>
    <t>číslo</t>
  </si>
  <si>
    <t>(stručná anotácia)</t>
  </si>
  <si>
    <t>(EUR)</t>
  </si>
  <si>
    <t>Príspevok zo štátneho rozpočtu</t>
  </si>
  <si>
    <t>01.01</t>
  </si>
  <si>
    <t>MŽP SR</t>
  </si>
  <si>
    <t>01.02</t>
  </si>
  <si>
    <t>01.03</t>
  </si>
  <si>
    <t>01.04</t>
  </si>
  <si>
    <t>01.05</t>
  </si>
  <si>
    <t xml:space="preserve">MP a RV SR, PPA, MŽP SR, vlastníci pozemkov </t>
  </si>
  <si>
    <t>01.06</t>
  </si>
  <si>
    <t>Starostlivosť o nelesné biotopy a chránené druhy rastlín</t>
  </si>
  <si>
    <r>
      <t xml:space="preserve"> Starostlivosť o chránené stromy</t>
    </r>
    <r>
      <rPr>
        <sz val="9"/>
        <rFont val="Times New Roman"/>
        <family val="1"/>
        <charset val="238"/>
      </rPr>
      <t xml:space="preserve"> </t>
    </r>
  </si>
  <si>
    <t xml:space="preserve"> Starostlivosť o chránené živočíchy</t>
  </si>
  <si>
    <t>f) kalkulácia výšky odpustenia alebo zníženia dane z pozemkov pre účely finančnej náhrady</t>
  </si>
  <si>
    <t>e) určenie predpokladanej výšky finančnej náhrady za obmedzenie bežného obhospodarovania, za nájom a pod.</t>
  </si>
  <si>
    <t xml:space="preserve">d) poskytovanie podkladov a súčinnosti k výpočtu výšky finančných prostriedkov na zabezpečenie financovania náhrad </t>
  </si>
  <si>
    <t xml:space="preserve">Iné zdroje </t>
  </si>
  <si>
    <t>druh zdroja</t>
  </si>
  <si>
    <t xml:space="preserve">suma - </t>
  </si>
  <si>
    <t xml:space="preserve">Forma  výstupu </t>
  </si>
  <si>
    <t xml:space="preserve">Užívatelia výstupu </t>
  </si>
  <si>
    <t xml:space="preserve">c) vybavovanie žiadostí v zmysle zákona č. 211/2000 Z. z. o slobodnom prístupe k informáciám a o zmene a doplnení niektorých zákonov (zákon o slobode informácií) v znení neskorších predpisov </t>
  </si>
  <si>
    <t>a) kontrola hniezdenia sov a dravcov, vrátane riešenia podnetov na zabezpečenie ochrany hniezdísk podľa § 4, účasť na konaniach, kontroly hniezdísk riešených rozhodnutiami OÚ a plnenie povinností vyplývajúcich z týchto rozhodnutí</t>
  </si>
  <si>
    <t>b) mapovanie, monitoring, prekládky a oprava hniezd bociana čierneho a bociana bieleho</t>
  </si>
  <si>
    <t>c) úprava a zlepšenie hniezdnych podmienok pre vtáctvo, oprava/inštalácia búdok dutinových hniezdičov, sokolov, sov a spevavcov, riešenie problematiky dážďovníkov a belorítok pri zatepľovaní a rekonštrukciách budov</t>
  </si>
  <si>
    <t>d) kontrola úhynu vtákov pod stĺpmi elektrického vedenia</t>
  </si>
  <si>
    <t>e) úprava liahnísk obojživelníkov a plazov</t>
  </si>
  <si>
    <t>f) ochrana netopierov: riešenie problematiky netopierov v budovách a v podzemných priestoroch, čistenie budov s výskytom netopierov, inštalácia búdok a realizácia opatrení pri zatepľovaní a rekonštrukciách budov</t>
  </si>
  <si>
    <t>názov správy</t>
  </si>
  <si>
    <t>Postup vyplnenia  PHU</t>
  </si>
  <si>
    <t>1.</t>
  </si>
  <si>
    <t>2.</t>
  </si>
  <si>
    <t xml:space="preserve">Do 2. riadku stĺpca "J" , do modrej bunky,v píšte číslo - počet zamestnancov, koľko máte pridelených podľa platnej org. štruktúry  </t>
  </si>
  <si>
    <t xml:space="preserve">3. </t>
  </si>
  <si>
    <t xml:space="preserve">4. </t>
  </si>
  <si>
    <t xml:space="preserve">5.  </t>
  </si>
  <si>
    <t xml:space="preserve">6. </t>
  </si>
  <si>
    <t xml:space="preserve">7. </t>
  </si>
  <si>
    <t>Do 1. riadku stĺpca "K" , do žltej bunky napíšte názov správy</t>
  </si>
  <si>
    <t>10.</t>
  </si>
  <si>
    <t xml:space="preserve">11. </t>
  </si>
  <si>
    <t>Výstavba, rekonštrukcia a údržba objektov environmentálnej výchovy – náučné zariadenia</t>
  </si>
  <si>
    <t>12.</t>
  </si>
  <si>
    <t xml:space="preserve">Budovanie sústavy NATURA 2000                                                                                     </t>
  </si>
  <si>
    <t xml:space="preserve">a) poskytovanie potrebných podkladov a súčinnosti pri komplexnom  zisťovaní stavu  lesa  a rámcovom plánovaní, aktivity súvisiace s vyhotovovaním programov starostlivosti o lesy a ich pripomienkovaním </t>
  </si>
  <si>
    <r>
      <t>Spolu 01.00 „KONCEPČNÉ A LEGISLATÍVNE ÚLOHY</t>
    </r>
    <r>
      <rPr>
        <sz val="11"/>
        <color indexed="8"/>
        <rFont val="Times New Roman"/>
        <family val="1"/>
        <charset val="238"/>
      </rPr>
      <t>“</t>
    </r>
  </si>
  <si>
    <t>b) centrálna evidencia zmlúv v zmysle § 61a až 61d zákona č. 543/2002 Z. z.</t>
  </si>
  <si>
    <t>c) vyhotovenie návrhu zoznamu pozemkov vo vybraných chránených územiach vhodných na zámenu pozemkov, nájom pozemkov, výkup pozemkov a zmluvnú starostlivosť v zmysle § 61 ods. 3 zákona č. 543/2002 Z.z.</t>
  </si>
  <si>
    <t>a) účasť na komisionálnom šetrení škôd a spolupráca so štátnou správou pri šetrení škôd</t>
  </si>
  <si>
    <t>d) spolupráca pri príprave usmernení</t>
  </si>
  <si>
    <t>a) mapovanie populácií druhov rastlín a živočíchov národného významu  (údaje z mapovania vložené ako výskytové údaje v KIMS)</t>
  </si>
  <si>
    <t>b)  správa databázy území Natura 2000 (Štandardný dátový formulár/SDF)</t>
  </si>
  <si>
    <t>Reporting pre Európsku komisiu a  Európsku environmentálnu agentúru</t>
  </si>
  <si>
    <t>poskytovanie informácií o ochrane prírody, vrátane sprístupnených jaskýň </t>
  </si>
  <si>
    <t>verejnosť, návštevníci chránených území</t>
  </si>
  <si>
    <t xml:space="preserve">Výchovno - vzdelávacie  aktivity pre rôzne cieľové skupiny </t>
  </si>
  <si>
    <t>verejnosť, školy</t>
  </si>
  <si>
    <t>Interné odborné vzdelávanie</t>
  </si>
  <si>
    <t>porady, školenia</t>
  </si>
  <si>
    <t>zamestnanci ŠOP SR</t>
  </si>
  <si>
    <t>Edičná činnosť</t>
  </si>
  <si>
    <t>publikácie</t>
  </si>
  <si>
    <t xml:space="preserve">št. správa, verejnosť </t>
  </si>
  <si>
    <t xml:space="preserve">Propagácia </t>
  </si>
  <si>
    <t>web stránky, FCB, informačné a propagačné materiály, prezentácie</t>
  </si>
  <si>
    <t>verejnosť</t>
  </si>
  <si>
    <t>počet zamestnancov</t>
  </si>
  <si>
    <t>odborné podklady, databázy, výkon strážnej služby</t>
  </si>
  <si>
    <t>štátna správa</t>
  </si>
  <si>
    <t>Stanoviská, odborné podklady</t>
  </si>
  <si>
    <t xml:space="preserve">Odborné podklady, účasť na revíziách a konaniach </t>
  </si>
  <si>
    <t>MŽP SR, MPaRV SR</t>
  </si>
  <si>
    <t>Návrhy opatrení, odborné podklady, kontroly</t>
  </si>
  <si>
    <t xml:space="preserve">Manažmentové opatrenia </t>
  </si>
  <si>
    <t>ŠOP SR, štátna správa, MŽP SR a jeho rezortné organizácie</t>
  </si>
  <si>
    <t>štátna správa, SIŽP</t>
  </si>
  <si>
    <t>MŽP SR, štátna správa (OÚoSŽP), SIŽP</t>
  </si>
  <si>
    <t>MŽP SR, štátna správa</t>
  </si>
  <si>
    <t>MŽP SR, štátna správa, verejnosť</t>
  </si>
  <si>
    <t>Dokumentácia OP</t>
  </si>
  <si>
    <t>Štátna správa,  SIŽP, polícia</t>
  </si>
  <si>
    <t>verejnosť, štátna správa</t>
  </si>
  <si>
    <t>MŽP SR, rezortné organizácie, MPaRV SR, verejnosť</t>
  </si>
  <si>
    <t>Odborné podklady, vyhlášky, usmernenia, strategické dokumenty</t>
  </si>
  <si>
    <t>ŠOP SR, štátna správa, MŽP SR</t>
  </si>
  <si>
    <t>Odborné podklady</t>
  </si>
  <si>
    <t xml:space="preserve">Kontroly, evidencia, odznaky a preukazy   </t>
  </si>
  <si>
    <t>Dokumentácia OPaK</t>
  </si>
  <si>
    <t xml:space="preserve">Označenie   </t>
  </si>
  <si>
    <t xml:space="preserve">Spolupráca s orgánmi štátnej správy, formuláre, centrálna databáza      </t>
  </si>
  <si>
    <t>04.07</t>
  </si>
  <si>
    <t xml:space="preserve">Geologický a geomorfologický prieskum významných anorganických javov a foriem </t>
  </si>
  <si>
    <t xml:space="preserve">Databázy, podklady                   pre dokumentáciu OPaK     </t>
  </si>
  <si>
    <t xml:space="preserve">Databázy, KIMS, podklady                   pre dokumentáciu OPaK     </t>
  </si>
  <si>
    <t>výstavy, exkurzie, súťaže, vzdelávacie programy</t>
  </si>
  <si>
    <t>Štátna správa</t>
  </si>
  <si>
    <t>PS</t>
  </si>
  <si>
    <t>Starostlivosť o významné anorganické javy a formy</t>
  </si>
  <si>
    <t>k sume z iných zdrojov (uvedenej v stĺpci "F") je potrebné do stĺpca "G" napísať zdroj finančných prostriedkov; napr. Projekty - skratka typu projektu (OPKŽP, HUSK, EF...), MŽP U - financie z udržateľnosti; MŽP N - rozpočtom nezabezpečené výdavky, ktoré budeme žiadať nad rámec rozpočtu; VZ - vlastné zdroje; ak použi jete inú skratku, t.j. identifikujete iný zdroj príjmov, vysvetlite na konci PHU (v poslednom riadku)</t>
  </si>
  <si>
    <t>14.</t>
  </si>
  <si>
    <t>POZOR! Momentálne sú nastavené súčty len spolu, t.j. nesčituje to zvlášť jednotlivé zdroje financovania (toto sa upraví až v konečnej verzii)</t>
  </si>
  <si>
    <t>15.</t>
  </si>
  <si>
    <t>Čo sa týka pridávania úloh a teda aj riadkov,  tak na konci každej skupiny úloh je riadok označený v stĺpci  A červenou farbou, tento slúži na vpísanie novej úlohy, ak budete mať úloh viac, pridávajte riadky tak, že budete stáť na tomto označenom riadku a dáte pridať  riadok - tot zabezpečí, že Vám budú fungovať všetky vzorce.</t>
  </si>
  <si>
    <t>Ak nebudete plniť rozpísanú úlohu, nemažte ju, ale zmeňte formát písma na prečiarknuté písmo alebo tam len nenapíšte človekohodiny.</t>
  </si>
  <si>
    <t xml:space="preserve">Už nepridávať žiadne stĺpce !  Stĺpec s označeník KOMENTÁR slúži na prípadné pripomienky a Pri úlohách týkajúcich sa starostlivosti o druhy, biotopy, stromy, živočíchy, anorganické javy a formy, rovnako ako v prípade inventarizačných výskumov a označovania chránených území a chránených stromov  je potrebné uviesť počet a vymenovať územia, kde sa plánuje starostlivosť zabezpečovať, resp. realizovať inventarizačný výskum. sem ich treba vymenovať </t>
  </si>
  <si>
    <t>c) vypracovanie a predloženie návrhov na vyhlásenie lesov osobitného určenia</t>
  </si>
  <si>
    <t>b) posudzovanie programov starostlivosti o les vo vzťahu k územiam sústavy Natura 2000</t>
  </si>
  <si>
    <r>
      <t>c)</t>
    </r>
    <r>
      <rPr>
        <sz val="7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 xml:space="preserve">účasť na školeniach, seminároch, workshopoch, konferenciách </t>
    </r>
  </si>
  <si>
    <t>b) spracovanie podkladov k strategickým dokumentom a koncepčným materiálom</t>
  </si>
  <si>
    <t>náučné zariadenia</t>
  </si>
  <si>
    <t>vozový park</t>
  </si>
  <si>
    <t xml:space="preserve">Vypracovanie programov starostlivosti o Národný park Slovenský kras a jeho ochranné pásmo, Chránenú krajinnú oblasť Strážovské vrchy, Chránený areál Galmus a Prírodnú rezerváciu Driečanský kras:                                                                                            </t>
  </si>
  <si>
    <t xml:space="preserve">Účasť na rokovaniach, analýzy, odborné podklady, </t>
  </si>
  <si>
    <t>Legislatívne úlohy a iné koncepčné úlohy</t>
  </si>
  <si>
    <t xml:space="preserve">a) vypracovanie pripomienok k materiálom a návrhom právnych predpisov (interné a medzirezortné pripomienkové konania) </t>
  </si>
  <si>
    <t>odborná verejnosť</t>
  </si>
  <si>
    <t>organizácia výskumu, pracovné stretnutia</t>
  </si>
  <si>
    <t>Spolu  04.00 „Monitoring, mapovanie a výskum“</t>
  </si>
  <si>
    <t>Riadenie a manažment pracoviska</t>
  </si>
  <si>
    <t xml:space="preserve"> -  evidencia v zmysle platných predpisov a metodická príručka k postupu nakladania s hendikepmi</t>
  </si>
  <si>
    <t xml:space="preserve"> -  odber a prevoz nahlásených hendikepovaných živočíchov</t>
  </si>
  <si>
    <t xml:space="preserve"> -   úhrada výdavkov spojených so starostlivosťou o choré, zranené alebo poškodené chránené živočíchy</t>
  </si>
  <si>
    <t xml:space="preserve"> -  prijímanie oznámení o nájdených chránených živočíchoch </t>
  </si>
  <si>
    <t xml:space="preserve"> -  určovanie nakladania s chránenými živočíchmi a vedenie evidencie</t>
  </si>
  <si>
    <t>a)  základné označenie nových CHÚ (vrátane ÚEV)  (štátny znak a kategória)</t>
  </si>
  <si>
    <t>b)  doplnkové označenie CHÚ (piktogramy, stupne ochrany, informačné tabule, obvodové značenie)</t>
  </si>
  <si>
    <t>d)  označenie nových CHS a obnova chýbajúceho a poškodeného označenia CHS</t>
  </si>
  <si>
    <t>a) priebežná aktualizácia GIS vrstiev CHÚ a CHS, postupné aktualizovanie vrstvy CHÚ v kategórii CHKP, CHA, PP, PR na parcelný stav</t>
  </si>
  <si>
    <t xml:space="preserve">a) podklady pre zápis CHÚ do katastra nehnuteľnosti </t>
  </si>
  <si>
    <t>c) mapové podklady k stanoviskám, správam, posúdeniam, atď.</t>
  </si>
  <si>
    <r>
      <t>a)</t>
    </r>
    <r>
      <rPr>
        <sz val="7"/>
        <rFont val="Times New Roman"/>
        <family val="1"/>
        <charset val="238"/>
      </rPr>
      <t>  </t>
    </r>
    <r>
      <rPr>
        <sz val="9"/>
        <rFont val="Times New Roman"/>
        <family val="1"/>
        <charset val="238"/>
      </rPr>
      <t>servis a údržba serverov a IT infraštruktúry  a správa počítačovej siete (HW)</t>
    </r>
  </si>
  <si>
    <t>b) správa počítačovej siete, antivírusová ochrana, podpora užívateľských aplikácií</t>
  </si>
  <si>
    <t>Projektové žiadosti, zámery, usmernenia, metodické dokumenty, monitorovacie správy</t>
  </si>
  <si>
    <t>01.00 Koncepčné a legislatívne úlohy</t>
  </si>
  <si>
    <t>a) spolupráca pri implementácii RSV a Vodného plánu Slovenska</t>
  </si>
  <si>
    <t>b)  spolupráca so sekciou vôd MŽP SR, rezortnými a ostatnými organizáciami</t>
  </si>
  <si>
    <t>02.00 Výkon štátnej ochrany prírody</t>
  </si>
  <si>
    <t xml:space="preserve">Predpokladané náklady na údržbu, energie, nájom a prevádzku správ z vlastných zdrojov doplníme do úlohy 10 na SEaP.  </t>
  </si>
  <si>
    <t xml:space="preserve">c) koordinácia a podpora implementácie projektov, vrátane verejného obstarávania a finančného manažmentu </t>
  </si>
  <si>
    <t>10.03</t>
  </si>
  <si>
    <t>následne sa na RŠOP SR v stĺpci "E" vypočíta príspevok zo štátneho rozpočtu na mzdy a odvody adekvátny k zadaným človekohodinám</t>
  </si>
  <si>
    <t>ak predpokladáte, že na plnenie úloh budú potrebné aj externé služby alebo materiál, napíšte  sumu plánovaných výdavkov do stĺpca "F" (POZOR! V tomto prípade to už nebudú automaticky zdroje z rozpočtu)</t>
  </si>
  <si>
    <t>a) kontroly dodržiavania zákona, predpisov, rozhodnutí a podmienok vydaných na jeho základe (zákonov, všeobecne záväzných právnych predpisov a rozhodnutí vydaných na ich základe), vrátane monitoringu návštevnosti CHÚ</t>
  </si>
  <si>
    <t>b) riešenie porušení platnej legislatívy (dohováranie, blokové pokuty, podnety, oznámenia, stanoviská a účasť na konaniach na základe požiadaviek orgánov), vedenie evidencie priestupkov a uložených blokových pokút a zasielanie údajov na MŽP SR na účely vedenia evidencie podľa § 61 ods. 1 písm. l) zákona č. 543/2002 Z. z.</t>
  </si>
  <si>
    <t>c) koordinácia členov stráže prírody a súčinnosť pri ich vzdelávaní vrátane riadenia a koordinácie dobrovoľných členov stráže prírody</t>
  </si>
  <si>
    <t xml:space="preserve">e) výkon súčinnostných služieb s s policajným zborom, členmi stráže prírody a SIŽP </t>
  </si>
  <si>
    <t>a) uzatváranie nájomných zmlúv, zmluvnej starostlivosti a pod.</t>
  </si>
  <si>
    <t>02.06</t>
  </si>
  <si>
    <t>c) odstraňovanie inváznych druhov rastlín podľa § 3 ods. 7 zákona č. 150/2019 a oznamovanie obci odstránenie inváznych druhov rastlín v príslušnom katastrálnom území podľa §3 ods. 8 zákona č. 150/2019 Z. z.</t>
  </si>
  <si>
    <t>b) realizácia aktivít súvisiacich s obnovou ekosystémov</t>
  </si>
  <si>
    <t>a) inventarizačný výskum penovcov, travertínov a vodopádov</t>
  </si>
  <si>
    <t>b) inventarizačný výskum iných anorganických foriem a javov</t>
  </si>
  <si>
    <r>
      <t xml:space="preserve">Zabezpečenie ochrany prirodzeného druhového zloženia ekosystémov reguláciou výskytu nepôvodných druhov rastlín a inváznych druhov rastlín a živočíchov </t>
    </r>
    <r>
      <rPr>
        <sz val="9"/>
        <rFont val="Times New Roman"/>
        <family val="1"/>
        <charset val="238"/>
      </rPr>
      <t>v zmysle uplatňovania povinností praktickej starostlivosti vyplývajúcich z právnych predpisov – zákon č. 150/2019 Z. z., č. 543/2002 Z. z., č. 503/2003 Z. z., č. 180/1995 Z. z., č. 504/2003 Z. z., č. 229/1991 Z. z., č. 330/1991 Z. z. v znení neskorších predpisov</t>
    </r>
  </si>
  <si>
    <t>c)  obnova chýbajúceho a poškodeného označenia CHÚ</t>
  </si>
  <si>
    <t xml:space="preserve">Mapovanie výskytu inváznych druhov rastlín a živočíchov Slovenskej republiky a inváznych druhov vzbudzujúcich obavy Únie v rámci Slovenska  (údaje z mapovania vložené ako výskytové údaje v KIMS) </t>
  </si>
  <si>
    <t>Mapovanie ohrozených a chránených druhov a biotopov zamerané na druhy rastlín, vybraných skupín živočíchov a biotopy</t>
  </si>
  <si>
    <t>b) inventarizačné prieskumy chránených území</t>
  </si>
  <si>
    <t>Biologický a ekologický výskum pre potreby ochrany prírody,</t>
  </si>
  <si>
    <t>Iné vedecko-výskumné aktivity</t>
  </si>
  <si>
    <r>
      <t>a)</t>
    </r>
    <r>
      <rPr>
        <sz val="7"/>
        <rFont val="Times New Roman"/>
        <family val="1"/>
        <charset val="238"/>
      </rPr>
      <t> </t>
    </r>
    <r>
      <rPr>
        <sz val="9"/>
        <rFont val="Times New Roman"/>
        <family val="1"/>
        <charset val="238"/>
      </rPr>
      <t>prieskum potrieb školení a vzdelávania zamestnancov</t>
    </r>
  </si>
  <si>
    <t>a) napĺňanie systému údajmi, reporting, výstupy - napĺňanie  databázy KIMS podľa harmonogramu monitoringu pre druhy rastlín a živočíchov  európskeho významu, monitoring biotopov európskeho významu  napĺňanie databázy výskytovými dátami a dátami o výskyte inváznych druhov rastlín  a inváznych druhov živočíchov.</t>
  </si>
  <si>
    <t>Príprava podkladov pre výročné správy</t>
  </si>
  <si>
    <t>d)  tvorba štatistických výstupov a analýz v GIS</t>
  </si>
  <si>
    <t>f) identifikovanie lokalít, kde boli vysadené nepôvodné dreviny v rozpore s § 7 zákona č. 543/2002 Z. z. a podávanie podnetov na túto činnosť na príslušné orgány ochrany prírody.</t>
  </si>
  <si>
    <t>Zoznamy parciel, lomových bodov, ciele ochrany, zásady starostlivosti, konsolidované znenie, účasť na rokovaniach, návrh nových ÚEV</t>
  </si>
  <si>
    <t>Účasť na rokovaniach, analýzy, odborné podklady, potvrdenia pre žiadateľov, návrh schém</t>
  </si>
  <si>
    <t>d) priebežné posudzovanie a dokumentovanie podnetov na významné CHÚ a CHS a napĺňanie databázy pre evidenciu významných stromov</t>
  </si>
  <si>
    <t>e) doplňovanie a aktualizácia databázy povrchových anorganických javov a lomov pre potreby ochrany prírody</t>
  </si>
  <si>
    <t>Odborný podklad, databáza, GIS vrstvy</t>
  </si>
  <si>
    <t xml:space="preserve"> -  doplnenie SDF o nové ÚEV a aktualizácia pôvodných ÚEV podľa konsolidovaného znenia legislatívneho predpisu všetkých ÚEV</t>
  </si>
  <si>
    <t>b) vypracovanie stanovísk a podkladov na základe požiadaviek právnických a fyzických osôb</t>
  </si>
  <si>
    <t xml:space="preserve">c) prevádzkovanie ekoturistických aktivít v NP Slovenský raj (splavovanie rieky Hornád – zabezpečenie aktivity, prerezávanie stromov a čistenie rieky od odpadu a Náučný chodník Ferrata Kyseľ – zabezpečenie aktivity) </t>
  </si>
  <si>
    <r>
      <t>b)</t>
    </r>
    <r>
      <rPr>
        <sz val="7"/>
        <rFont val="Times New Roman"/>
        <family val="1"/>
        <charset val="238"/>
      </rPr>
      <t> </t>
    </r>
    <r>
      <rPr>
        <sz val="9"/>
        <rFont val="Times New Roman"/>
        <family val="1"/>
        <charset val="238"/>
      </rPr>
      <t>porady odborných zamestnancov, strážcov a pracovníkov environmentálnej výchovy</t>
    </r>
  </si>
  <si>
    <t>a) akcie pre verejnosť - účasť na výstavách, veľtrhoch a iných podujatiach podporujúcich propagáciu organizácie (napr. Týždeň vedy a techniky, Noc výskumníkov, Deň Zeme a iné)</t>
  </si>
  <si>
    <t xml:space="preserve"> -  prevádzka záchranných zariadení</t>
  </si>
  <si>
    <t>b) odpočet plnenia opatrení a realizačných aktivít</t>
  </si>
  <si>
    <t>b) iniciovanie kontrol v CHÚ, kde následkom hospodárskeho využívania dochádza k poškodzovaniu, ničeniu predmetov ochrany alebo chránených druhov a ich biotopov alebo kde dochádza k porušovanie cieľov a zásad uvedených v relevantných PS o CHÚ</t>
  </si>
  <si>
    <t>d) udržiavanie a zvyšovanie odbornej úrovne stráže prírody, poskytovanie potrebnej výstroje a pomôcok (vrátane dobrovoľných členov stráže prírody) a uhrádzanie výdavkov súvisiacich s výkonom ich funkcie</t>
  </si>
  <si>
    <t>b)  pravidelné dopĺňanie škôd spôsobených chránenými živočíchmi do informačného systému na šetrenie škôd</t>
  </si>
  <si>
    <t>c) vedenie evidencie škôd v informačnom systéme na šetrenie škôd</t>
  </si>
  <si>
    <t>e)  zefektívnenie preventívnych metód pred vznikom škôd, následná propagácia a podpora praktických opatrení</t>
  </si>
  <si>
    <t>f) manažment údajov, hodnotenie kvality údajov,  poskytovanie údajov (opendata, elektronické služby, minimálne publikačné minimum a pod.)</t>
  </si>
  <si>
    <t xml:space="preserve">a) publikačná činnosť, organizácia a účasť na vedecko-výskumných podujatiach, konferenciách, seminároch, odborných stretnutiach, metodicko-poradenská a vzdelávacia činnosť, a pod. </t>
  </si>
  <si>
    <t>c) opatrenia na kompenzovanie negatívnych účinkov na biotopy (§ 1 ods. 3 a ods. 4 vyhlášky 170/2021 Z. z.) - vytváranie návrhu vhodných lokalít pre kompenzovanie negatívnych účinkov na biotopy európskeho a národného významu, komunikácia s  vlastníkmi, správcami a užívateľmi pozemkov v súvislosti s možnosťami realizácie kompenzačných opatrení negatívnych účinkov na biotopy; realizácia opatrení v zmysle rozhodnutia OÚ</t>
  </si>
  <si>
    <t>NP Slovenský raj</t>
  </si>
  <si>
    <t>a) realizácia cieľov a opatrení Rezortnej koncepcie environmentálnej výchovy, vzdelávania a osvety do roku 2025, účasť a ich prezentácia na rezortných podujatiach</t>
  </si>
  <si>
    <t xml:space="preserve">c) tlačové správy a organizácia tlačových besied s médiami k činnosti organizácie </t>
  </si>
  <si>
    <t>a) vypracovanie odborných stanovísk (na základe požiadaviek orgánov ochrany prírody podľa § 65a ods. 2 písm. zc) zákona č. 543/2002 Z. z.)</t>
  </si>
  <si>
    <t>v 2.riadku v stĺpci "K", v zelenej bunke, sa Vám zobrazí  počet človekohodín za Vašu správu, ktoré je potrebné rozpísať na jednotlivé úlohy, pričom je potrebné zohľadniť počet hodín na projekty.</t>
  </si>
  <si>
    <t xml:space="preserve">do stĺpca "H"  k jednotlivým úlohám vpíšte počet človekohodín, ktoré predpokladáte, že je potrebné sa im v roku 2022 venovať. Hodiny nerozpisujte k jednotlivým písmenám v rámci úlohy, pristupujte k nej ako k celku. ( zelený stĺpec)  - ak je úloha delená na podúlohy človekohodiny sa uvedú dkopy na celú úlohu </t>
  </si>
  <si>
    <t xml:space="preserve">priebežne všetkých 100 tabúľ NCH/L v NP a značenie NCH </t>
  </si>
  <si>
    <t>Výkon činnosti odborného lesného hospodára (OLH), vedenie evidencie</t>
  </si>
  <si>
    <t>Výkon inej lesníckej činnosti</t>
  </si>
  <si>
    <t>a) výkon činnosti lesníka na ochrannom obvode - plánovacia, výkonná, kontrolná a rozhodovacia činnosť v zmysle ustanovení   zákona č.326/2005 Z.z. o lesoch</t>
  </si>
  <si>
    <t xml:space="preserve">b) riadiaca činnosť vedúceho odboru starostlivosti o ekosystémy </t>
  </si>
  <si>
    <t>c) poskytovanie služieb súvisiacich s obhospodarovaním lesných pozemkov pre iných vlastníkov</t>
  </si>
  <si>
    <t xml:space="preserve">Výkon činnosti strážnej služby (lesnej, poľovnej, rybárskej) </t>
  </si>
  <si>
    <t xml:space="preserve">a) koordinácia členov lesnej, poľovnej  a rybárskej stráže a súčinnosť pri ich vzdelávaní </t>
  </si>
  <si>
    <t>b) udržiavanie a zvyšovanie odbornej úrovne lesnej, rybárskej a poľovnej stráže  poskytovanie potrebnej výstroje a pomôcok a uhrádzanie výdavkov súvisiacich s výkonom ich funkcie</t>
  </si>
  <si>
    <t xml:space="preserve">c) výkon súčinnostných služieb s s policajným zborom, členmi lesnej, rybárskej a poľovnej  stráže  a SIŽP </t>
  </si>
  <si>
    <t xml:space="preserve">d) riešenie porušení platnej legislatívy (dohováranie, blokové pokuty, podnety, oznámenia, stanoviská a účasť na konaniach na základe požiadaviek orgánov), vedenie evidencie priestupkov a uložených blokových pokút </t>
  </si>
  <si>
    <t xml:space="preserve">Lesnícka hospodárska činnosť </t>
  </si>
  <si>
    <t>a) spracovanie a predaj dreva</t>
  </si>
  <si>
    <t>Iná hospodárska činnosť</t>
  </si>
  <si>
    <t>Výkon poľovného hospodárenia</t>
  </si>
  <si>
    <t>a) výkon činnosti poľovného hospodára</t>
  </si>
  <si>
    <t>Prevádzka rybného hospodárstva</t>
  </si>
  <si>
    <t>a) výkon činnosti rybného hospodára</t>
  </si>
  <si>
    <t>Spolupráca pri plnení zmluvných záväzkov SR k dohovorom, konvenciám a programom v oblasti ochrany prírody</t>
  </si>
  <si>
    <t>a) účasť na zasadnutiach, komisiách a poradách</t>
  </si>
  <si>
    <t>a) podpis bilaterálnych dohôd a vykonávacích protokolov s NP Šumava (ČR) a Gorczansky park narodowy (PL)</t>
  </si>
  <si>
    <t>EUROPARC Federation, European Wilderness Society, Medzinárodná rangerská organizácia IRF</t>
  </si>
  <si>
    <t xml:space="preserve">Kontrola stavu nehnuteľného a hnuteľného majetku v správe </t>
  </si>
  <si>
    <r>
      <t xml:space="preserve">d) zabezpečiť implementáciu prírode blízkeho hospodárenia v lesoch spolu s akceptovanými požiadavkami ochrany prírody </t>
    </r>
    <r>
      <rPr>
        <sz val="9"/>
        <rFont val="Times New Roman"/>
        <family val="1"/>
        <charset val="238"/>
      </rPr>
      <t>v územiach Natura 2000, okrem území a lokalít s aplikovaným bezzásahovým režimom.</t>
    </r>
  </si>
  <si>
    <t xml:space="preserve">c) iné podľa požiadaviek </t>
  </si>
  <si>
    <t>účasť  v odborných komisiách zriadených ŠOP SR alebo MŽP SR (podľa potreby)</t>
  </si>
  <si>
    <t xml:space="preserve">g) spolupráca na kvantifikácii výšky náhrad za obmedzenie bežného obhospodarovania na úrovni chránených území na národnej úrovni, vrátane prehľadu o kompenzačných platbách poskytovaných z EÚ zdrojov </t>
  </si>
  <si>
    <t>MŽP</t>
  </si>
  <si>
    <t>činnosti zamerané na informovanie verejnosti o významných anorganických javoch a formách (napr. umiestnenie informačných tabúľ) v PP Farská skala</t>
  </si>
  <si>
    <t xml:space="preserve">g) realizácia technických opatrení na zníženie mortality obojživelníkov a iných živočíchov na bariérových prvkoch v krajine a získavanie a evidencia úhynu chránených živočíchov vplyvom bariérových prvkov v krajine </t>
  </si>
  <si>
    <r>
      <t xml:space="preserve">h) iné aktivity týkajúce sa chránených živočíchov </t>
    </r>
    <r>
      <rPr>
        <b/>
        <sz val="9"/>
        <color indexed="36"/>
        <rFont val="Times New Roman"/>
        <family val="1"/>
        <charset val="238"/>
      </rPr>
      <t/>
    </r>
  </si>
  <si>
    <t>a) spolupráca pri pracovných stretnutiach členov zásahového tímu a príprave podkladových materiálov  vo vzťahu k prevencii</t>
  </si>
  <si>
    <t>b) spolupráca pri výjazdoch zásahového tímu – praktické riešenie manažmentu medveďa hnedého</t>
  </si>
  <si>
    <t xml:space="preserve">c) spoplupráca pri školeniach záujmových skupín – zvýšenie povedomia </t>
  </si>
  <si>
    <t xml:space="preserve">04.00 Výkon starostlivosti o lesné ekosystémy a poľovníctvo </t>
  </si>
  <si>
    <t>PČ</t>
  </si>
  <si>
    <t>a) prevádzka rekreačných zariadení</t>
  </si>
  <si>
    <t>b) prevádzka doplnkových služieb v rámci cestovného ruchu</t>
  </si>
  <si>
    <t>05.00 Monitoring, mapovanie a výskum</t>
  </si>
  <si>
    <t>vrátane výskumu lesných ekosystémov a výskumu zameraného na invázne druhy</t>
  </si>
  <si>
    <t xml:space="preserve">b)  podujatia organizované v rámci významných ochranárskych dní </t>
  </si>
  <si>
    <t>c) príprava a realizácia vzdelávacích programov zameraných na ochranu prírody pre školy</t>
  </si>
  <si>
    <t>d) príprava a realizácia výstav a súťaží (výtvarné, literárne, vedomostné, fotografické), nákup/tvorba/tlač bannerov v rámci osvetovej činnosti významných dní, tématických podujatí, či iných vlastných výstav (napr. Noc výskumníkov, Deň Zeme, Envirohry, Šiška, Ekotopfilm)</t>
  </si>
  <si>
    <t>e) príprava a realizácia vzdelávacích programov zameraných na problematiku chránených území a ich manažmentu</t>
  </si>
  <si>
    <t>f) účasť v rôznych pracovných skupinách za oblast EVV v oblastti ochrany prírody akrajiny pri príprave napr. strategických dokumentov</t>
  </si>
  <si>
    <t>d) odborné školenia (k prácam vo výškach, k obsluhe motorovej píly a krovinorezu, monitoringu a pod.)</t>
  </si>
  <si>
    <t xml:space="preserve">b) aktualizácia internetových stránok Správy NP a profilu internetovej sociálnej siete </t>
  </si>
  <si>
    <t>d) prezentácia v médiách (reportáže, rohlasové relácie, TV príspevky)</t>
  </si>
  <si>
    <t>e) príprava podkladov a prezentácií za účelom propagácie slovenskej prírody</t>
  </si>
  <si>
    <t xml:space="preserve">f) súčinnosť pri organizovaní informačných aktivít MŽP SR </t>
  </si>
  <si>
    <t>Spolu 06.00 „Výchova a vzdelávanie, edičná činnosť a propagácia“</t>
  </si>
  <si>
    <t>07.00 MONITORING, REPORTING, INFORMATIKA A DOKUMENTÁCIA</t>
  </si>
  <si>
    <t>Tvorba odborných materiálov v oblasti informatiky a spolupráca pri vedení Štátneho zoznamu osobitne chránených častí prírody a krajiny (štátny zoznam)</t>
  </si>
  <si>
    <t>b) aktualizácia podkladov do Štátneho zoznamu CHÚ</t>
  </si>
  <si>
    <t>Spolu 07.00 „Monitoring, reporting, informatika a dokumentácia“</t>
  </si>
  <si>
    <r>
      <t xml:space="preserve">08.00 Investičné akcie, budovanie a údržba zariadení                                                                                                               </t>
    </r>
    <r>
      <rPr>
        <b/>
        <sz val="9"/>
        <color indexed="10"/>
        <rFont val="Times New Roman"/>
        <family val="1"/>
      </rPr>
      <t xml:space="preserve">                           </t>
    </r>
    <r>
      <rPr>
        <b/>
        <sz val="18"/>
        <color indexed="8"/>
        <rFont val="Times New Roman"/>
        <family val="1"/>
      </rPr>
      <t xml:space="preserve">  </t>
    </r>
    <r>
      <rPr>
        <b/>
        <sz val="18"/>
        <color indexed="8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</t>
    </r>
  </si>
  <si>
    <t>08.01</t>
  </si>
  <si>
    <t>Spolu 08.00 „Investičné akcie, budovanie a údržba zariadení“</t>
  </si>
  <si>
    <t>09.00 Medzinárodná spolupráca</t>
  </si>
  <si>
    <t>Spolu 09.00 „Medzinárodná spolupráca“</t>
  </si>
  <si>
    <t>10.00 Príprava a realizácia projektov</t>
  </si>
  <si>
    <t>10.01</t>
  </si>
  <si>
    <t>Spolu 10.00 „Príprava a realizácia projektov“</t>
  </si>
  <si>
    <t>11.00 Iné úlohy</t>
  </si>
  <si>
    <t xml:space="preserve">  11.01</t>
  </si>
  <si>
    <t xml:space="preserve">samotná prevádzka admin budov vrátane delimitovaných, revízie, náklady na zamestnancov (okrem miezd), miestne dane a poklatky, spotreba režijného materiálu a iné náklady priamo súvisiace s prevádzkou budov) </t>
  </si>
  <si>
    <t xml:space="preserve">  11.02</t>
  </si>
  <si>
    <t>11.03</t>
  </si>
  <si>
    <t>11.04</t>
  </si>
  <si>
    <t>11.05</t>
  </si>
  <si>
    <t>a) realizáca zmluvných záväzkov (nájom a zmluvná starostlivosť) vyplývajúcich zo zonácie NP
b) výkup pozemkov (spracovanie znaleckých posudkov a geometrických plámov)
c) evidencia nájomných zmlúv a zmluvnej starostlivosti
d) úlohy a záväzky vyplývajúce zo správy majetku štátu (evidencia, daňové povinnosti, pozemkové úpravy a iné)</t>
  </si>
  <si>
    <t>Spolu 11.00 „Iné úlohy“</t>
  </si>
  <si>
    <t>c) spolupráca s SVP, š.p. pri spriechodňovaní migračných bariér a riešenie laterálnej konektivity na vodných tokoch, terénne obhliadky, konzultácie, vyjadrenia k projektom, pracovné stretnutia atď.</t>
  </si>
  <si>
    <t>d) bioekologické kontroly existujúcich rybovodov v zmysle požiadaviek Metodického usmernenia MŽP SR</t>
  </si>
  <si>
    <t>c) plnenie zmluvných záväzkov vyplývajúcich zo schváleného programu starostlivosti o NP Slovenský raj</t>
  </si>
  <si>
    <t>Spolu 03.00 „Starostlivosť o OCHČPaK“</t>
  </si>
  <si>
    <t>03.00 Starostlivosť o osobitne chránené časti prírody a krajiny (ďalej „OCHČPaK“)</t>
  </si>
  <si>
    <t xml:space="preserve">06.00 Výchova, vzdelávanie, edičná činnosť a propagácia </t>
  </si>
  <si>
    <t xml:space="preserve">Rada Národného parku Slovenský raj ako poradný orgán </t>
  </si>
  <si>
    <t>a) poskytovanie podkladov pre ŠOP SR pre správy v zmysle smernice o biotopoch a smernice o vtákoch</t>
  </si>
  <si>
    <t>budovy, objekty Správy NP</t>
  </si>
  <si>
    <t>zamestnanci Správy NP</t>
  </si>
  <si>
    <t>Odborné podklady, správy, propagácia</t>
  </si>
  <si>
    <t>Správa NP, MŽP SR</t>
  </si>
  <si>
    <t>Správa NP, ŠOPSR, MŽP SR, RO operačných programov, donori</t>
  </si>
  <si>
    <t>Správa NP, ŠOP SR, partneri projektu</t>
  </si>
  <si>
    <t>Správa NP, ŠOPSR, MŽP SR, štátna správa, verejnosť</t>
  </si>
  <si>
    <t>Správa NP</t>
  </si>
  <si>
    <t>iné zdroje</t>
  </si>
  <si>
    <t>inézdroje</t>
  </si>
  <si>
    <t>Spolu 04.00 „Výkon starostlivosti o lesné ekosystémy a poľovníctvo“</t>
  </si>
  <si>
    <t>Správa NP, verejnosť</t>
  </si>
  <si>
    <t>Zonácia národného parku Slovenský raj</t>
  </si>
  <si>
    <t>Spolupráca pri vypracovaní programov starostlivosti o lesy  a inej dokumentácie v oblasti LH</t>
  </si>
  <si>
    <t>Spracovávanie a posudzovanie dokumentácie ochrany prírody (programy starostlivosti, programy záchrany, projekty ochrany)</t>
  </si>
  <si>
    <t>03.09</t>
  </si>
  <si>
    <t>10.04</t>
  </si>
  <si>
    <t xml:space="preserve">OPKŽP - Vypracovanie 4 PS  </t>
  </si>
  <si>
    <t xml:space="preserve">OPKŽP – Veľké šelmy 2 </t>
  </si>
  <si>
    <t>b) lesopestovná činnosť</t>
  </si>
  <si>
    <t xml:space="preserve">c) iné obchodné činnosti </t>
  </si>
  <si>
    <t>Iné projekty (DBU)</t>
  </si>
  <si>
    <t xml:space="preserve">a) sprievodcovská činnosť na náučných chodníkoch, náučných lokalitách  </t>
  </si>
  <si>
    <t>b) činnosť informačných stredísk ochrany prírody (SEV SNV, IS Podlesok, Infobod k splavovaniu Hornádu Hrabušice, Ekoareál Dedinky)</t>
  </si>
  <si>
    <t>dotlač sprievodcov k náučným chodníkom</t>
  </si>
  <si>
    <t>činnosť rady, zasadnutia</t>
  </si>
  <si>
    <t>na rok 2023</t>
  </si>
  <si>
    <t>f) vedenie evidencie preukazov a odznakov zamestnancov Správy NP</t>
  </si>
  <si>
    <t>e) preberanie inváznych nepôvodných druhov živočíchov podľa § 23 ods. 2 zákona č. 150/2019 Z. z., dočasne len pri vybraných druhoch v rámci kapacít do prevozu do Národnej ZOO Bojnice (na základe protokolu o prebratí)</t>
  </si>
  <si>
    <t xml:space="preserve">a) realizácia vybraných opatrení zo schválených PS o CHVÚ a iné chránené územia (PR, CHA, PP) </t>
  </si>
  <si>
    <t>g) práce celospoločenského významu (ochrana vodného režimu, oprava a údržba LDS, turistických a poľovných chodníkov, monitoring návštevnosti, ochrana a estetika prostredia, protilavínové a protierózne opatrenia)</t>
  </si>
  <si>
    <t xml:space="preserve">e) starostlivosť o drobné vodné toky </t>
  </si>
  <si>
    <t>a) výkon činnosti odborného lesného hospodára (OLH) podľa § 48 zákona č.326/2005 Z.z. o lesoch</t>
  </si>
  <si>
    <t>b) spolupráca s certifikačnými orgánmi PEFC a FSC, audity, LDI</t>
  </si>
  <si>
    <t xml:space="preserve">d) projektová, poradenská a expertízna činnosť v oblasti LH </t>
  </si>
  <si>
    <t>f) preventívna starostlivosť o bezpečnosť osôb pohybujúcich sa na území CHU</t>
  </si>
  <si>
    <t xml:space="preserve">b) výkon práva poľovníctva </t>
  </si>
  <si>
    <t>b) výkon práva rybárstva</t>
  </si>
  <si>
    <t>c) mapovanie výskytu druhov a biotopov v zmysle požiadaviek EK (Scientific Reserve)</t>
  </si>
  <si>
    <t>d) inventarizácia starších prírodoochranársky a ekosystémovo cenných lesných porastov za účelom zabezpečenia ich trvalej ochrany a prežitia bez priamych antropických vplyvov.</t>
  </si>
  <si>
    <t>e) mapovanie lokalít s výskytom cenných krajinných prvkov (tzv. pasienkových lesov, prvkov zelenej infraštruktúry a i.) a identifikácia území s možnosťou vytvorenia nových lokalít - pre potreby napĺňania cieľov Spoločnej poľnohospodárskej politiky</t>
  </si>
  <si>
    <t>f) mapovanie zachovaných úsekov vodných tokov a brehových porastov</t>
  </si>
  <si>
    <t xml:space="preserve"> Náučné zariadenia v prírode - zabezpečenie činnosti a prevádzka ekoturistických aktivít </t>
  </si>
  <si>
    <t>pravidelné zasadnutia Rady národného parku</t>
  </si>
  <si>
    <t>31.12.2023</t>
  </si>
  <si>
    <t>10.02</t>
  </si>
  <si>
    <t>10.05</t>
  </si>
  <si>
    <t>Vyhodnotenie plánu hlavných úloh za rok 2023 a vypracovanie plánu hlavných úloh na rok 2024</t>
  </si>
  <si>
    <t>b) spolupráca s verejnosťou zainteresovanou na problematike</t>
  </si>
  <si>
    <t>b) príprava podkladov, koordinácia prípravy, spracovanie a príprava projektov (najmä OP KŽP, NFM, INTERREG, Envirofond, LIFE, Program spolupráce  INTERREG PL-SK a i.)</t>
  </si>
  <si>
    <t>Ekohydrologická obnova rašelinísk v Karpatoch - nórsky projekt</t>
  </si>
  <si>
    <t>NFP310010CPL5 - Realizácia vybraných aktivít vyplývajúcich z programov starostlivosti o Národný park Slovenský raj a CHVÚ Slovenský raj</t>
  </si>
  <si>
    <t xml:space="preserve">b) aktualizácia GIS vrstvy stupňov ochrany </t>
  </si>
  <si>
    <t>správa o stave životného prostredia, zelená správa,  štatistický úrad,  štatistiky pre OECD,  správa o stave vodného hospodárstva a p.</t>
  </si>
  <si>
    <t>g) organizácia podujatia 5. ročník ručného kosenia Kopaneckých lúk</t>
  </si>
  <si>
    <t>príprava aktualizácie zonácie národného parku</t>
  </si>
  <si>
    <t xml:space="preserve">a) účasť na revíziách chránených území, chránených stromov, konaniach a kontrolách orgánov štátnej správy a poskytovanie súčinnosti OÚ pri vykonávaní revízií chránených území. </t>
  </si>
  <si>
    <t xml:space="preserve">vypracovanie stanovísk k významnosti vplyvov a posudzovanie vplyvov na životné prostredie na základe požiadaviek orgánov štátnej správy a ich evidencia (stanoviská k EIA, SEA, § 28 zákona č. 543/2002 Z. z.) </t>
  </si>
  <si>
    <r>
      <t xml:space="preserve">a) Zabezpečenie starostlivosti o hendikepované živočíchy v rámci </t>
    </r>
    <r>
      <rPr>
        <sz val="9"/>
        <color indexed="8"/>
        <rFont val="Times New Roman"/>
        <family val="1"/>
        <charset val="238"/>
      </rPr>
      <t>Správy NP</t>
    </r>
  </si>
  <si>
    <r>
      <t xml:space="preserve">b) Prevádzka sústavy záchranných zariadení </t>
    </r>
    <r>
      <rPr>
        <sz val="9"/>
        <color indexed="8"/>
        <rFont val="Times New Roman"/>
        <family val="1"/>
        <charset val="238"/>
      </rPr>
      <t>mimo Správy NP</t>
    </r>
  </si>
  <si>
    <t>a) kontrola realizovaných opatrení praktickej starostlivosti</t>
  </si>
  <si>
    <t>Zabezpečenie fungovania IS Správy NP</t>
  </si>
  <si>
    <r>
      <t xml:space="preserve">Rekonštrukcie a stavebná údržba objektov Správy NP vrátane delimitovaných objektov </t>
    </r>
    <r>
      <rPr>
        <b/>
        <strike/>
        <sz val="9"/>
        <color indexed="8"/>
        <rFont val="Times New Roman"/>
        <family val="1"/>
        <charset val="238"/>
      </rPr>
      <t/>
    </r>
  </si>
  <si>
    <t>b) zabezpečovačka objektov</t>
  </si>
  <si>
    <t>c) rekonštrukcia AB Ľadová, nevyhnutná údržba AB budov lesnej pevádzky - budova v Spišskej Novej Vsi, Hviezdoslavova ul. a iných delimitovaných nehnuteľností</t>
  </si>
  <si>
    <t xml:space="preserve">údržba náučných chodníkov, náučných lokalít, informačných bodov, informačných stredísk (oprava tabúľ, prístreškov, lavičiek, terénne úpravy, obnova náterov) 
</t>
  </si>
  <si>
    <t>nevyhnutné opravy vozidiel pre premávku na pozemných komunikáciách v zmysle vyhlášky (STK, EK a pod.) + traktor</t>
  </si>
  <si>
    <t>c) zabezpečenie a aktualizácia nevyhnutých SW, licencií, prechod na niektoré OpenSource riešenia</t>
  </si>
  <si>
    <t>d)  administrácia a vývoj internetovej a intranetovej stránky Správy NP</t>
  </si>
  <si>
    <t xml:space="preserve">e) zabezpečenie internetového pripojenia pracovísk Správy NP </t>
  </si>
  <si>
    <t>Iné zdroje</t>
  </si>
  <si>
    <t>a) monitoring výziev, identifikácia donorov a možností zapojenia sa do projektov, činnosť Projektovej rady Správy NP</t>
  </si>
  <si>
    <t>a) rekonštrukcia kotolne v sídle Správy NP, Štefánikovo námestie, Spišská Nová Ves, údržba TS Čingov, Dedinky a Podlesok</t>
  </si>
  <si>
    <t>Správa pozemkov v chránených územiach, ktoré sú v správe Správy NP zmysle § 65a zákona č. 543/2002 Z.z.</t>
  </si>
  <si>
    <t>Strategický plán SPP na r. 2023-2027 (SPP)</t>
  </si>
  <si>
    <t>a) spolupráca na tvorbe a zabezpečovaní podkladov pre žiadateľov plánu SPP</t>
  </si>
  <si>
    <r>
      <t xml:space="preserve">a) realizácia praktickej starostlivosti v zmysle uplatňovania povinností praktickej starostlivosti vyplývajúcich z právnych predpisov – zákon č. 543/2002 Z. z., č. 503/2003 Z. z., č. 180/1995 </t>
    </r>
    <r>
      <rPr>
        <sz val="9"/>
        <color indexed="8"/>
        <rFont val="Times New Roman"/>
        <family val="1"/>
        <charset val="238"/>
      </rPr>
      <t xml:space="preserve">Z. z., č. 504/2003 Z. z., č. 229/1991 Z. z., č. 330/1991 Z. z. v znení neskorších predpisov na </t>
    </r>
    <r>
      <rPr>
        <sz val="9"/>
        <rFont val="Times New Roman"/>
        <family val="1"/>
        <charset val="238"/>
      </rPr>
      <t>15 lo</t>
    </r>
    <r>
      <rPr>
        <sz val="9"/>
        <color indexed="8"/>
        <rFont val="Times New Roman"/>
        <family val="1"/>
        <charset val="238"/>
      </rPr>
      <t xml:space="preserve">kalitách </t>
    </r>
  </si>
  <si>
    <t>spolu 3 lokality</t>
  </si>
  <si>
    <t>spolu 15 lokalít</t>
  </si>
  <si>
    <t>1x zábrany obojživelníky</t>
  </si>
  <si>
    <t>1x oplotenie jasoň červenooký</t>
  </si>
  <si>
    <r>
      <rPr>
        <sz val="9"/>
        <rFont val="Times New Roman"/>
        <family val="1"/>
        <charset val="238"/>
      </rPr>
      <t xml:space="preserve">mapovanie na 5 lokalitách </t>
    </r>
    <r>
      <rPr>
        <sz val="9"/>
        <color indexed="10"/>
        <rFont val="Times New Roman"/>
        <family val="1"/>
        <charset val="238"/>
      </rPr>
      <t xml:space="preserve"> </t>
    </r>
  </si>
  <si>
    <t>mapovanie druhov rastlín NV na 6 lokalitách</t>
  </si>
  <si>
    <t>b) poskytovanie údajov, pripomienkovanie a implementácia</t>
  </si>
  <si>
    <t>8.04</t>
  </si>
  <si>
    <t>Prevádzka pritipožiarneho systému v Poprade</t>
  </si>
  <si>
    <t>MŹP</t>
  </si>
  <si>
    <t>MŽP EF</t>
  </si>
  <si>
    <t xml:space="preserve">Alikvótny podiel na prevádzke protipožiarneho systému </t>
  </si>
  <si>
    <t>a) príprava konsolidovaného znenia všetkých etáp ÚEV pre nariadenie vlády, ktorým sa ustanovuje národný zoznam ÚEV</t>
  </si>
  <si>
    <t>b) prerokovanie zmien ÚEV s vlastníkmi (užívateľmi) pozemkov</t>
  </si>
  <si>
    <t>c) legislatívny proces k návrhu nariadenia vlády, ktorým sa ustanovuje národný zoznam ÚEV (príprava podkladov pre MŽP SR, vyhodnotenie pripomienok)</t>
  </si>
  <si>
    <t>d) príprava zdôvodnení zmien hraníc ÚEV pre Európsku komisiu (EK) v súlade s formátom EK a ich prerokovanie s EK</t>
  </si>
  <si>
    <t>e) definovanie cieľov ochrany pre všetky ÚEV v pôsobnosti NP v súlade s požiadavkami EK</t>
  </si>
  <si>
    <t>vypracovanie a predrokovanie programov starostlivosti (PS) o vybrané UEV alebo iné chránené územia (CHÚ) s vlastníkmi, správcami a užívateľmi, ich predloženie do schvaľovacieho procesu</t>
  </si>
  <si>
    <t xml:space="preserve">Označovanie CHÚ a CHS </t>
  </si>
  <si>
    <t xml:space="preserve">Realizácia schválených PS o CHVÚ a chránené územia </t>
  </si>
  <si>
    <t>d) vypracovanie odborných stanovísk, analýz a podkladov pre rozhodovaciu činnosť a inú činnosť orgánov štátnej správy v oblasti prevencie a manažmentu introdukcie a šírenia inváznych nepôvodných druhov vrátane návrhov opatrení vykonávaných v rámci manažmentu a núdzových opatrení a upozornení na výskyt inváznych nepôvodných druhov podľa § 15 ods. 1 písm. d)  zákona č. 150/2019 Z. z.</t>
  </si>
  <si>
    <t>e) vypracovanie podkladov k upozorneniam obcí o výskyte inváznych nepôvodných druhov podľa § 14 ods. 2 zák. č. 150/2019 Z. z.</t>
  </si>
  <si>
    <t>f) vydávanie podnetov na ohlásenú náhodnú ťažbu podľa § 13 ods. 6 a 7 a vydávani podnetov na ohlásenú náhodnú ťažbu a iné opatrenia na ochranu lesa podľa § 14 ods. 6 a 7 (v spojení s § 15 ods. 4, § 26 ods. 5) zákona č. 543/2002 Z.z., vydávanie súhlasných, resp. nesúhlasných stanovísk podľa § 14 ods. 8 zákona č. 543/2002 Z.z.</t>
  </si>
  <si>
    <t>g) vypracovanie odborných stanovísk (na základe požiadaviek štátnych  orgánov na úseku lesného hospodárstva podľa zákona č. 326/2005 Z. z. o lesoch)</t>
  </si>
  <si>
    <t>h) vypracovanie stanovísk a podkladov na základe požiadaviek právnických a fyzických osôb vo vzťahu k zákonu č.326/2005 Z.z.</t>
  </si>
  <si>
    <t>a) spolupráca s  vlastníkmi a užívateľmi, upozorňovanie na povinnosť odstraňovania inváznych nepôvodných druhov, vrátane organizovania informačných seminárov</t>
  </si>
  <si>
    <t xml:space="preserve">b) odstraňovanie nepôvodných a inváznych druhov rastlín a živočíchov na pozemkoch vo vlastnej správe a v prípade neznámych vlastníkov </t>
  </si>
  <si>
    <t>d) v zmysle spolupráce s užívateľmi poľovných a rybárskych revírov, ktorí sú povinní odstraňovať invázne nepôvodné druhy živočíchov, ktoré sú zverou a rybami v zmysle osobitných predpisov</t>
  </si>
  <si>
    <t>g) Koordinácia vykonávania opatrení vykonávaných v rámci manažmentu inváznych nepôvodných druhov v rámci svojej územne pôsobnosti, vyhodnocovanie ich účinnosti a vplyvu na necieľové druhy vrátane informovania organizácie ochrany prírody s celoslovenskou pôsobnosťou.</t>
  </si>
  <si>
    <t>a) vykoná prieskum a monitoring podľa § 5 ods. 3 zákona č. 150/2019 Z. z.</t>
  </si>
  <si>
    <t>Tvorba a aktualizácia databáz a GIS vrstiev CHÚ, CHS a iných záujmových objektov Správy NP</t>
  </si>
  <si>
    <t xml:space="preserve">Plán hlavných úloh Národného parku Slovenský raj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</si>
</sst>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2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6"/>
      <color indexed="8"/>
      <name val="Calibri"/>
      <family val="2"/>
      <charset val="238"/>
    </font>
    <font>
      <sz val="9"/>
      <name val="Times New Roman"/>
      <family val="1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name val="Calibri"/>
      <family val="2"/>
      <charset val="238"/>
    </font>
    <font>
      <b/>
      <sz val="18"/>
      <color indexed="8"/>
      <name val="Times New Roman"/>
      <family val="1"/>
      <charset val="238"/>
    </font>
    <font>
      <sz val="9"/>
      <color indexed="1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9"/>
      <color indexed="62"/>
      <name val="Times New Roman"/>
      <family val="1"/>
      <charset val="238"/>
    </font>
    <font>
      <sz val="7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8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alibri"/>
      <family val="2"/>
      <charset val="238"/>
    </font>
    <font>
      <b/>
      <sz val="9"/>
      <color indexed="10"/>
      <name val="Times New Roman"/>
      <family val="1"/>
    </font>
    <font>
      <b/>
      <sz val="18"/>
      <color indexed="8"/>
      <name val="Times New Roman"/>
      <family val="1"/>
    </font>
    <font>
      <b/>
      <i/>
      <sz val="9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i/>
      <sz val="8"/>
      <name val="Times New Roman"/>
      <family val="1"/>
      <charset val="238"/>
    </font>
    <font>
      <u/>
      <sz val="9"/>
      <color indexed="12"/>
      <name val="Calibri"/>
      <family val="2"/>
      <charset val="238"/>
    </font>
    <font>
      <sz val="9"/>
      <color indexed="17"/>
      <name val="Times New Roman"/>
      <family val="1"/>
      <charset val="238"/>
    </font>
    <font>
      <b/>
      <sz val="9"/>
      <color indexed="36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2"/>
      <color indexed="9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b/>
      <sz val="9"/>
      <color indexed="9"/>
      <name val="Times New Roman"/>
      <family val="1"/>
      <charset val="238"/>
    </font>
    <font>
      <u/>
      <sz val="11"/>
      <color indexed="30"/>
      <name val="Calibri"/>
      <family val="2"/>
      <charset val="238"/>
    </font>
    <font>
      <sz val="9"/>
      <name val="Wingdings"/>
      <charset val="2"/>
    </font>
    <font>
      <sz val="8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Times New Roman"/>
      <family val="1"/>
      <charset val="238"/>
    </font>
    <font>
      <b/>
      <sz val="18"/>
      <name val="Times New Roman"/>
      <family val="1"/>
      <charset val="238"/>
    </font>
    <font>
      <b/>
      <strike/>
      <sz val="9"/>
      <color indexed="8"/>
      <name val="Times New Roman"/>
      <family val="1"/>
      <charset val="238"/>
    </font>
    <font>
      <b/>
      <sz val="12"/>
      <color rgb="FFFF0000"/>
      <name val="Calibri"/>
      <family val="2"/>
      <charset val="238"/>
    </font>
    <font>
      <b/>
      <sz val="9"/>
      <color rgb="FFFF0000"/>
      <name val="Times New Roman"/>
      <family val="1"/>
      <charset val="238"/>
    </font>
    <font>
      <sz val="11"/>
      <color rgb="FFFF0000"/>
      <name val="Calibri"/>
      <family val="2"/>
      <charset val="238"/>
    </font>
    <font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rgb="FF00B05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66FF3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86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Fill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wrapText="1"/>
    </xf>
    <xf numFmtId="0" fontId="18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vertical="top" wrapText="1"/>
    </xf>
    <xf numFmtId="0" fontId="5" fillId="0" borderId="3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wrapText="1"/>
    </xf>
    <xf numFmtId="0" fontId="5" fillId="0" borderId="0" xfId="0" applyFont="1" applyFill="1"/>
    <xf numFmtId="0" fontId="8" fillId="0" borderId="1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28" fillId="0" borderId="0" xfId="0" applyFont="1" applyFill="1"/>
    <xf numFmtId="0" fontId="0" fillId="0" borderId="0" xfId="0" applyFill="1"/>
    <xf numFmtId="4" fontId="0" fillId="0" borderId="0" xfId="0" applyNumberFormat="1" applyFill="1"/>
    <xf numFmtId="0" fontId="0" fillId="0" borderId="0" xfId="0" applyFill="1" applyAlignment="1">
      <alignment horizontal="right"/>
    </xf>
    <xf numFmtId="0" fontId="26" fillId="0" borderId="0" xfId="0" applyFont="1" applyFill="1"/>
    <xf numFmtId="0" fontId="10" fillId="0" borderId="0" xfId="0" applyFont="1" applyFill="1"/>
    <xf numFmtId="49" fontId="6" fillId="0" borderId="4" xfId="0" applyNumberFormat="1" applyFont="1" applyBorder="1" applyAlignment="1">
      <alignment horizontal="center" vertical="center"/>
    </xf>
    <xf numFmtId="0" fontId="3" fillId="0" borderId="3" xfId="0" applyFont="1" applyBorder="1"/>
    <xf numFmtId="49" fontId="8" fillId="0" borderId="1" xfId="0" applyNumberFormat="1" applyFont="1" applyFill="1" applyBorder="1" applyAlignment="1">
      <alignment wrapText="1"/>
    </xf>
    <xf numFmtId="49" fontId="8" fillId="0" borderId="4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left" wrapText="1"/>
    </xf>
    <xf numFmtId="49" fontId="8" fillId="0" borderId="0" xfId="0" applyNumberFormat="1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0" fillId="0" borderId="0" xfId="0" applyBorder="1" applyAlignment="1">
      <alignment vertical="center" wrapText="1"/>
    </xf>
    <xf numFmtId="4" fontId="6" fillId="0" borderId="0" xfId="0" applyNumberFormat="1" applyFont="1" applyFill="1"/>
    <xf numFmtId="0" fontId="7" fillId="0" borderId="0" xfId="0" applyFont="1" applyFill="1"/>
    <xf numFmtId="0" fontId="6" fillId="0" borderId="0" xfId="0" applyFont="1" applyFill="1" applyAlignment="1">
      <alignment horizontal="right"/>
    </xf>
    <xf numFmtId="4" fontId="16" fillId="0" borderId="0" xfId="0" applyNumberFormat="1" applyFont="1" applyFill="1" applyBorder="1" applyAlignment="1">
      <alignment horizontal="right" wrapText="1"/>
    </xf>
    <xf numFmtId="0" fontId="16" fillId="0" borderId="0" xfId="0" applyFont="1" applyFill="1" applyBorder="1" applyAlignment="1">
      <alignment horizontal="left" wrapText="1"/>
    </xf>
    <xf numFmtId="3" fontId="18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/>
    <xf numFmtId="4" fontId="6" fillId="0" borderId="4" xfId="0" applyNumberFormat="1" applyFont="1" applyFill="1" applyBorder="1"/>
    <xf numFmtId="0" fontId="6" fillId="0" borderId="4" xfId="0" applyFont="1" applyFill="1" applyBorder="1"/>
    <xf numFmtId="0" fontId="6" fillId="0" borderId="6" xfId="0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4" fontId="16" fillId="2" borderId="0" xfId="0" applyNumberFormat="1" applyFont="1" applyFill="1" applyAlignment="1">
      <alignment horizontal="right"/>
    </xf>
    <xf numFmtId="0" fontId="16" fillId="3" borderId="0" xfId="0" applyFont="1" applyFill="1"/>
    <xf numFmtId="0" fontId="16" fillId="3" borderId="6" xfId="0" applyFont="1" applyFill="1" applyBorder="1" applyAlignment="1">
      <alignment horizontal="left" wrapText="1"/>
    </xf>
    <xf numFmtId="0" fontId="16" fillId="3" borderId="7" xfId="0" applyFont="1" applyFill="1" applyBorder="1" applyAlignment="1">
      <alignment horizontal="left" wrapText="1"/>
    </xf>
    <xf numFmtId="0" fontId="9" fillId="3" borderId="7" xfId="0" applyFont="1" applyFill="1" applyBorder="1" applyAlignment="1">
      <alignment horizontal="left" wrapText="1"/>
    </xf>
    <xf numFmtId="0" fontId="16" fillId="3" borderId="8" xfId="0" applyFont="1" applyFill="1" applyBorder="1" applyAlignment="1">
      <alignment horizontal="left" wrapText="1"/>
    </xf>
    <xf numFmtId="0" fontId="16" fillId="3" borderId="9" xfId="0" applyFont="1" applyFill="1" applyBorder="1" applyAlignment="1">
      <alignment horizontal="left" wrapText="1"/>
    </xf>
    <xf numFmtId="4" fontId="5" fillId="2" borderId="10" xfId="0" applyNumberFormat="1" applyFont="1" applyFill="1" applyBorder="1" applyAlignment="1">
      <alignment horizontal="right" wrapText="1"/>
    </xf>
    <xf numFmtId="4" fontId="3" fillId="2" borderId="10" xfId="0" applyNumberFormat="1" applyFont="1" applyFill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 wrapText="1"/>
    </xf>
    <xf numFmtId="4" fontId="16" fillId="2" borderId="11" xfId="0" applyNumberFormat="1" applyFont="1" applyFill="1" applyBorder="1" applyAlignment="1">
      <alignment horizontal="right" wrapText="1"/>
    </xf>
    <xf numFmtId="4" fontId="16" fillId="2" borderId="10" xfId="0" applyNumberFormat="1" applyFont="1" applyFill="1" applyBorder="1" applyAlignment="1">
      <alignment horizontal="right" wrapText="1"/>
    </xf>
    <xf numFmtId="4" fontId="16" fillId="2" borderId="12" xfId="0" applyNumberFormat="1" applyFont="1" applyFill="1" applyBorder="1" applyAlignment="1">
      <alignment horizontal="right" wrapText="1"/>
    </xf>
    <xf numFmtId="4" fontId="16" fillId="2" borderId="13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0" fontId="10" fillId="2" borderId="10" xfId="0" applyFont="1" applyFill="1" applyBorder="1" applyAlignment="1">
      <alignment horizontal="right"/>
    </xf>
    <xf numFmtId="4" fontId="3" fillId="2" borderId="11" xfId="0" applyNumberFormat="1" applyFont="1" applyFill="1" applyBorder="1" applyAlignment="1">
      <alignment horizontal="right" vertical="center" wrapText="1"/>
    </xf>
    <xf numFmtId="0" fontId="5" fillId="4" borderId="6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wrapText="1"/>
    </xf>
    <xf numFmtId="0" fontId="34" fillId="5" borderId="0" xfId="0" applyFont="1" applyFill="1"/>
    <xf numFmtId="0" fontId="35" fillId="0" borderId="0" xfId="0" applyFont="1"/>
    <xf numFmtId="0" fontId="34" fillId="0" borderId="0" xfId="0" applyFont="1" applyAlignment="1">
      <alignment horizontal="left"/>
    </xf>
    <xf numFmtId="0" fontId="3" fillId="4" borderId="14" xfId="0" applyFont="1" applyFill="1" applyBorder="1"/>
    <xf numFmtId="0" fontId="2" fillId="6" borderId="0" xfId="0" applyFont="1" applyFill="1" applyAlignment="1">
      <alignment horizontal="center"/>
    </xf>
    <xf numFmtId="0" fontId="37" fillId="0" borderId="0" xfId="0" applyFont="1"/>
    <xf numFmtId="4" fontId="16" fillId="2" borderId="13" xfId="0" applyNumberFormat="1" applyFont="1" applyFill="1" applyBorder="1" applyAlignment="1">
      <alignment horizontal="right" vertical="top" wrapText="1"/>
    </xf>
    <xf numFmtId="49" fontId="5" fillId="0" borderId="2" xfId="0" applyNumberFormat="1" applyFont="1" applyFill="1" applyBorder="1" applyAlignment="1">
      <alignment wrapText="1"/>
    </xf>
    <xf numFmtId="0" fontId="5" fillId="8" borderId="7" xfId="0" applyFont="1" applyFill="1" applyBorder="1" applyAlignment="1">
      <alignment horizontal="left" wrapText="1"/>
    </xf>
    <xf numFmtId="0" fontId="8" fillId="8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vertical="center" wrapText="1"/>
    </xf>
    <xf numFmtId="0" fontId="5" fillId="8" borderId="0" xfId="2" applyFont="1" applyFill="1" applyBorder="1" applyAlignment="1">
      <alignment horizontal="left" vertical="center" wrapText="1"/>
    </xf>
    <xf numFmtId="4" fontId="3" fillId="2" borderId="13" xfId="0" applyNumberFormat="1" applyFont="1" applyFill="1" applyBorder="1" applyAlignment="1">
      <alignment horizontal="right" vertical="center" wrapText="1"/>
    </xf>
    <xf numFmtId="0" fontId="3" fillId="0" borderId="1" xfId="0" applyFont="1" applyBorder="1"/>
    <xf numFmtId="0" fontId="3" fillId="0" borderId="2" xfId="0" applyFont="1" applyBorder="1"/>
    <xf numFmtId="0" fontId="30" fillId="8" borderId="3" xfId="0" applyFont="1" applyFill="1" applyBorder="1" applyAlignment="1">
      <alignment wrapText="1"/>
    </xf>
    <xf numFmtId="0" fontId="8" fillId="12" borderId="2" xfId="0" applyFont="1" applyFill="1" applyBorder="1" applyAlignment="1">
      <alignment wrapText="1"/>
    </xf>
    <xf numFmtId="0" fontId="5" fillId="12" borderId="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vertical="center"/>
    </xf>
    <xf numFmtId="0" fontId="0" fillId="0" borderId="0" xfId="0" applyBorder="1"/>
    <xf numFmtId="0" fontId="8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15" xfId="0" applyBorder="1"/>
    <xf numFmtId="4" fontId="16" fillId="13" borderId="10" xfId="0" applyNumberFormat="1" applyFont="1" applyFill="1" applyBorder="1" applyAlignment="1">
      <alignment horizontal="right" wrapText="1"/>
    </xf>
    <xf numFmtId="4" fontId="16" fillId="13" borderId="12" xfId="0" applyNumberFormat="1" applyFont="1" applyFill="1" applyBorder="1" applyAlignment="1">
      <alignment horizontal="right" wrapText="1"/>
    </xf>
    <xf numFmtId="4" fontId="16" fillId="13" borderId="13" xfId="0" applyNumberFormat="1" applyFont="1" applyFill="1" applyBorder="1" applyAlignment="1">
      <alignment horizontal="right" wrapText="1"/>
    </xf>
    <xf numFmtId="0" fontId="5" fillId="0" borderId="2" xfId="0" applyFont="1" applyFill="1" applyBorder="1" applyAlignment="1">
      <alignment wrapText="1"/>
    </xf>
    <xf numFmtId="0" fontId="5" fillId="0" borderId="2" xfId="0" applyFont="1" applyBorder="1" applyAlignment="1">
      <alignment vertical="center" wrapText="1"/>
    </xf>
    <xf numFmtId="4" fontId="9" fillId="2" borderId="10" xfId="0" applyNumberFormat="1" applyFont="1" applyFill="1" applyBorder="1" applyAlignment="1">
      <alignment horizontal="right" wrapText="1"/>
    </xf>
    <xf numFmtId="4" fontId="9" fillId="2" borderId="12" xfId="0" applyNumberFormat="1" applyFont="1" applyFill="1" applyBorder="1" applyAlignment="1">
      <alignment horizontal="right" wrapText="1"/>
    </xf>
    <xf numFmtId="4" fontId="9" fillId="2" borderId="13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8" fillId="0" borderId="6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wrapText="1"/>
    </xf>
    <xf numFmtId="0" fontId="32" fillId="0" borderId="0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8" borderId="2" xfId="0" applyFont="1" applyFill="1" applyBorder="1" applyAlignment="1">
      <alignment horizontal="left" wrapText="1"/>
    </xf>
    <xf numFmtId="0" fontId="8" fillId="8" borderId="1" xfId="0" applyFont="1" applyFill="1" applyBorder="1" applyAlignment="1">
      <alignment horizontal="left" wrapText="1"/>
    </xf>
    <xf numFmtId="0" fontId="8" fillId="8" borderId="1" xfId="0" applyFont="1" applyFill="1" applyBorder="1" applyAlignment="1">
      <alignment wrapText="1"/>
    </xf>
    <xf numFmtId="0" fontId="8" fillId="0" borderId="11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wrapText="1"/>
    </xf>
    <xf numFmtId="0" fontId="8" fillId="0" borderId="4" xfId="0" applyFont="1" applyBorder="1" applyAlignment="1">
      <alignment vertical="center"/>
    </xf>
    <xf numFmtId="0" fontId="5" fillId="0" borderId="2" xfId="0" applyFont="1" applyBorder="1"/>
    <xf numFmtId="0" fontId="5" fillId="12" borderId="3" xfId="0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0" fontId="23" fillId="0" borderId="0" xfId="0" applyFont="1" applyFill="1" applyAlignment="1">
      <alignment wrapText="1"/>
    </xf>
    <xf numFmtId="0" fontId="8" fillId="0" borderId="1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left" vertical="top" wrapText="1"/>
    </xf>
    <xf numFmtId="0" fontId="26" fillId="0" borderId="0" xfId="0" applyFont="1" applyFill="1" applyAlignment="1">
      <alignment wrapText="1"/>
    </xf>
    <xf numFmtId="0" fontId="10" fillId="0" borderId="13" xfId="0" applyFont="1" applyFill="1" applyBorder="1" applyAlignment="1">
      <alignment vertical="top" wrapText="1"/>
    </xf>
    <xf numFmtId="0" fontId="41" fillId="0" borderId="0" xfId="0" applyFont="1" applyFill="1" applyAlignment="1">
      <alignment horizontal="left" wrapText="1"/>
    </xf>
    <xf numFmtId="0" fontId="35" fillId="0" borderId="15" xfId="0" applyFont="1" applyBorder="1"/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7" fillId="12" borderId="0" xfId="0" applyFont="1" applyFill="1" applyAlignment="1">
      <alignment horizontal="center" vertical="center"/>
    </xf>
    <xf numFmtId="0" fontId="36" fillId="12" borderId="0" xfId="0" applyFont="1" applyFill="1"/>
    <xf numFmtId="0" fontId="4" fillId="12" borderId="0" xfId="0" applyFont="1" applyFill="1"/>
    <xf numFmtId="49" fontId="5" fillId="0" borderId="14" xfId="0" applyNumberFormat="1" applyFont="1" applyBorder="1" applyAlignment="1">
      <alignment horizontal="center" vertical="center" wrapText="1"/>
    </xf>
    <xf numFmtId="0" fontId="3" fillId="0" borderId="0" xfId="0" applyFont="1" applyBorder="1" applyAlignment="1"/>
    <xf numFmtId="0" fontId="47" fillId="0" borderId="15" xfId="0" applyFont="1" applyFill="1" applyBorder="1"/>
    <xf numFmtId="0" fontId="3" fillId="0" borderId="14" xfId="0" applyFont="1" applyBorder="1"/>
    <xf numFmtId="4" fontId="3" fillId="14" borderId="14" xfId="0" applyNumberFormat="1" applyFont="1" applyFill="1" applyBorder="1"/>
    <xf numFmtId="0" fontId="9" fillId="12" borderId="0" xfId="0" applyFont="1" applyFill="1" applyAlignment="1">
      <alignment horizontal="center" vertical="center" wrapText="1"/>
    </xf>
    <xf numFmtId="0" fontId="3" fillId="0" borderId="1" xfId="0" applyFont="1" applyFill="1" applyBorder="1"/>
    <xf numFmtId="0" fontId="3" fillId="0" borderId="2" xfId="0" applyFont="1" applyFill="1" applyBorder="1"/>
    <xf numFmtId="4" fontId="48" fillId="0" borderId="0" xfId="0" applyNumberFormat="1" applyFont="1" applyBorder="1"/>
    <xf numFmtId="0" fontId="18" fillId="4" borderId="14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8" fillId="0" borderId="10" xfId="0" applyFont="1" applyBorder="1" applyAlignment="1">
      <alignment vertical="center"/>
    </xf>
    <xf numFmtId="0" fontId="2" fillId="6" borderId="14" xfId="0" applyFont="1" applyFill="1" applyBorder="1" applyAlignment="1">
      <alignment horizontal="center"/>
    </xf>
    <xf numFmtId="4" fontId="5" fillId="2" borderId="13" xfId="0" applyNumberFormat="1" applyFont="1" applyFill="1" applyBorder="1" applyAlignment="1">
      <alignment horizontal="right" vertical="center" wrapText="1"/>
    </xf>
    <xf numFmtId="0" fontId="49" fillId="0" borderId="0" xfId="0" applyFont="1"/>
    <xf numFmtId="0" fontId="5" fillId="8" borderId="2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 wrapText="1"/>
    </xf>
    <xf numFmtId="0" fontId="0" fillId="15" borderId="15" xfId="0" applyFill="1" applyBorder="1"/>
    <xf numFmtId="0" fontId="0" fillId="13" borderId="15" xfId="0" applyFill="1" applyBorder="1"/>
    <xf numFmtId="0" fontId="23" fillId="16" borderId="15" xfId="0" applyFont="1" applyFill="1" applyBorder="1"/>
    <xf numFmtId="3" fontId="3" fillId="4" borderId="1" xfId="0" applyNumberFormat="1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49" fontId="5" fillId="12" borderId="3" xfId="0" applyNumberFormat="1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49" fontId="8" fillId="12" borderId="1" xfId="0" applyNumberFormat="1" applyFont="1" applyFill="1" applyBorder="1" applyAlignment="1">
      <alignment wrapText="1"/>
    </xf>
    <xf numFmtId="49" fontId="5" fillId="12" borderId="2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44" fillId="2" borderId="11" xfId="0" applyNumberFormat="1" applyFont="1" applyFill="1" applyBorder="1" applyAlignment="1">
      <alignment horizontal="right" wrapText="1"/>
    </xf>
    <xf numFmtId="0" fontId="44" fillId="3" borderId="6" xfId="0" applyFont="1" applyFill="1" applyBorder="1" applyAlignment="1">
      <alignment horizontal="left" wrapText="1"/>
    </xf>
    <xf numFmtId="4" fontId="44" fillId="2" borderId="10" xfId="0" applyNumberFormat="1" applyFont="1" applyFill="1" applyBorder="1" applyAlignment="1">
      <alignment horizontal="right" wrapText="1"/>
    </xf>
    <xf numFmtId="0" fontId="44" fillId="3" borderId="7" xfId="0" applyFont="1" applyFill="1" applyBorder="1" applyAlignment="1">
      <alignment horizontal="left" wrapText="1"/>
    </xf>
    <xf numFmtId="0" fontId="8" fillId="3" borderId="7" xfId="0" applyFont="1" applyFill="1" applyBorder="1" applyAlignment="1">
      <alignment horizontal="left" wrapText="1"/>
    </xf>
    <xf numFmtId="4" fontId="44" fillId="2" borderId="12" xfId="0" applyNumberFormat="1" applyFont="1" applyFill="1" applyBorder="1" applyAlignment="1">
      <alignment horizontal="right" wrapText="1"/>
    </xf>
    <xf numFmtId="0" fontId="44" fillId="3" borderId="8" xfId="0" applyFont="1" applyFill="1" applyBorder="1" applyAlignment="1">
      <alignment horizontal="left" wrapText="1"/>
    </xf>
    <xf numFmtId="4" fontId="44" fillId="2" borderId="13" xfId="0" applyNumberFormat="1" applyFont="1" applyFill="1" applyBorder="1" applyAlignment="1">
      <alignment horizontal="right" wrapText="1"/>
    </xf>
    <xf numFmtId="0" fontId="44" fillId="3" borderId="9" xfId="0" applyFont="1" applyFill="1" applyBorder="1" applyAlignment="1">
      <alignment horizontal="left" wrapText="1"/>
    </xf>
    <xf numFmtId="4" fontId="16" fillId="13" borderId="10" xfId="0" applyNumberFormat="1" applyFont="1" applyFill="1" applyBorder="1" applyAlignment="1">
      <alignment horizontal="right" wrapText="1"/>
    </xf>
    <xf numFmtId="0" fontId="50" fillId="0" borderId="2" xfId="0" applyFont="1" applyBorder="1" applyAlignment="1">
      <alignment wrapText="1"/>
    </xf>
    <xf numFmtId="0" fontId="50" fillId="0" borderId="3" xfId="0" applyFont="1" applyBorder="1" applyAlignment="1">
      <alignment wrapText="1"/>
    </xf>
    <xf numFmtId="49" fontId="5" fillId="0" borderId="1" xfId="4" applyNumberFormat="1" applyFont="1" applyFill="1" applyBorder="1" applyAlignment="1">
      <alignment horizontal="center" vertical="center" wrapText="1"/>
    </xf>
    <xf numFmtId="49" fontId="5" fillId="0" borderId="2" xfId="4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3" fillId="0" borderId="1" xfId="0" applyFont="1" applyBorder="1" applyAlignment="1"/>
    <xf numFmtId="0" fontId="3" fillId="0" borderId="3" xfId="0" applyFont="1" applyBorder="1" applyAlignment="1">
      <alignment horizontal="center" vertical="center" wrapText="1"/>
    </xf>
    <xf numFmtId="49" fontId="51" fillId="0" borderId="3" xfId="0" applyNumberFormat="1" applyFont="1" applyFill="1" applyBorder="1" applyAlignment="1">
      <alignment horizontal="justify" wrapText="1"/>
    </xf>
    <xf numFmtId="49" fontId="51" fillId="0" borderId="0" xfId="0" applyNumberFormat="1" applyFont="1" applyFill="1" applyBorder="1" applyAlignment="1">
      <alignment wrapText="1"/>
    </xf>
    <xf numFmtId="49" fontId="5" fillId="0" borderId="3" xfId="0" applyNumberFormat="1" applyFont="1" applyFill="1" applyBorder="1" applyAlignment="1">
      <alignment wrapText="1"/>
    </xf>
    <xf numFmtId="49" fontId="5" fillId="12" borderId="2" xfId="0" applyNumberFormat="1" applyFont="1" applyFill="1" applyBorder="1" applyAlignment="1">
      <alignment horizontal="left" vertical="center" wrapText="1"/>
    </xf>
    <xf numFmtId="0" fontId="51" fillId="0" borderId="2" xfId="0" applyFont="1" applyBorder="1" applyAlignment="1">
      <alignment horizontal="left" wrapText="1"/>
    </xf>
    <xf numFmtId="0" fontId="51" fillId="0" borderId="2" xfId="0" applyFont="1" applyFill="1" applyBorder="1" applyAlignment="1">
      <alignment vertical="center" wrapText="1"/>
    </xf>
    <xf numFmtId="0" fontId="51" fillId="0" borderId="3" xfId="0" applyFont="1" applyFill="1" applyBorder="1" applyAlignment="1">
      <alignment vertical="center" wrapText="1"/>
    </xf>
    <xf numFmtId="0" fontId="51" fillId="0" borderId="2" xfId="0" applyFont="1" applyFill="1" applyBorder="1" applyAlignment="1">
      <alignment horizontal="left" vertical="center" wrapText="1"/>
    </xf>
    <xf numFmtId="0" fontId="51" fillId="8" borderId="3" xfId="0" applyFont="1" applyFill="1" applyBorder="1" applyAlignment="1">
      <alignment horizontal="left" wrapText="1"/>
    </xf>
    <xf numFmtId="0" fontId="52" fillId="0" borderId="1" xfId="0" applyFont="1" applyBorder="1" applyAlignment="1">
      <alignment wrapText="1"/>
    </xf>
    <xf numFmtId="0" fontId="51" fillId="0" borderId="7" xfId="0" applyFont="1" applyBorder="1" applyAlignment="1">
      <alignment horizontal="justify" wrapText="1"/>
    </xf>
    <xf numFmtId="0" fontId="51" fillId="0" borderId="3" xfId="0" applyFont="1" applyBorder="1" applyAlignment="1">
      <alignment horizontal="left" wrapText="1"/>
    </xf>
    <xf numFmtId="0" fontId="52" fillId="0" borderId="4" xfId="0" applyFont="1" applyBorder="1" applyAlignment="1">
      <alignment horizontal="justify" wrapText="1"/>
    </xf>
    <xf numFmtId="0" fontId="51" fillId="0" borderId="0" xfId="0" applyFont="1" applyBorder="1" applyAlignment="1">
      <alignment horizontal="justify" wrapText="1"/>
    </xf>
    <xf numFmtId="0" fontId="51" fillId="0" borderId="5" xfId="0" applyFont="1" applyBorder="1" applyAlignment="1">
      <alignment horizontal="justify" wrapText="1"/>
    </xf>
    <xf numFmtId="0" fontId="52" fillId="0" borderId="1" xfId="0" applyFont="1" applyBorder="1" applyAlignment="1">
      <alignment horizontal="left" wrapText="1"/>
    </xf>
    <xf numFmtId="0" fontId="52" fillId="0" borderId="6" xfId="0" applyFont="1" applyBorder="1" applyAlignment="1">
      <alignment horizontal="justify" wrapText="1"/>
    </xf>
    <xf numFmtId="0" fontId="51" fillId="0" borderId="2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 wrapText="1"/>
    </xf>
    <xf numFmtId="0" fontId="51" fillId="0" borderId="2" xfId="0" applyFont="1" applyBorder="1" applyAlignment="1">
      <alignment vertical="center"/>
    </xf>
    <xf numFmtId="0" fontId="52" fillId="0" borderId="4" xfId="0" applyFont="1" applyFill="1" applyBorder="1" applyAlignment="1">
      <alignment vertical="center" wrapText="1"/>
    </xf>
    <xf numFmtId="0" fontId="52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top" wrapText="1"/>
    </xf>
    <xf numFmtId="0" fontId="52" fillId="12" borderId="10" xfId="0" applyFont="1" applyFill="1" applyBorder="1" applyAlignment="1">
      <alignment horizontal="justify" vertical="center" wrapText="1"/>
    </xf>
    <xf numFmtId="0" fontId="51" fillId="12" borderId="10" xfId="0" applyFont="1" applyFill="1" applyBorder="1" applyAlignment="1">
      <alignment horizontal="justify" vertical="center" wrapText="1"/>
    </xf>
    <xf numFmtId="0" fontId="52" fillId="12" borderId="1" xfId="0" applyFont="1" applyFill="1" applyBorder="1" applyAlignment="1">
      <alignment vertical="center" wrapText="1"/>
    </xf>
    <xf numFmtId="0" fontId="51" fillId="12" borderId="3" xfId="0" applyFont="1" applyFill="1" applyBorder="1" applyAlignment="1">
      <alignment vertical="center" wrapText="1"/>
    </xf>
    <xf numFmtId="0" fontId="5" fillId="0" borderId="5" xfId="0" applyFont="1" applyBorder="1" applyAlignment="1">
      <alignment horizontal="justify" wrapText="1"/>
    </xf>
    <xf numFmtId="0" fontId="16" fillId="17" borderId="7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wrapText="1"/>
    </xf>
    <xf numFmtId="0" fontId="5" fillId="0" borderId="2" xfId="2" applyFont="1" applyFill="1" applyBorder="1" applyAlignment="1">
      <alignment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5" fillId="17" borderId="6" xfId="0" applyFont="1" applyFill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4" fontId="16" fillId="2" borderId="11" xfId="0" applyNumberFormat="1" applyFont="1" applyFill="1" applyBorder="1" applyAlignment="1">
      <alignment horizontal="right" vertical="top" wrapText="1"/>
    </xf>
    <xf numFmtId="4" fontId="16" fillId="2" borderId="10" xfId="0" applyNumberFormat="1" applyFont="1" applyFill="1" applyBorder="1" applyAlignment="1">
      <alignment horizontal="right" vertical="top" wrapText="1"/>
    </xf>
    <xf numFmtId="4" fontId="16" fillId="2" borderId="12" xfId="0" applyNumberFormat="1" applyFont="1" applyFill="1" applyBorder="1" applyAlignment="1">
      <alignment horizontal="right" vertical="top" wrapText="1"/>
    </xf>
    <xf numFmtId="0" fontId="22" fillId="17" borderId="6" xfId="0" applyFont="1" applyFill="1" applyBorder="1" applyAlignment="1">
      <alignment horizontal="center" wrapText="1"/>
    </xf>
    <xf numFmtId="0" fontId="22" fillId="17" borderId="7" xfId="0" applyFont="1" applyFill="1" applyBorder="1" applyAlignment="1">
      <alignment horizontal="center" wrapText="1"/>
    </xf>
    <xf numFmtId="0" fontId="22" fillId="17" borderId="9" xfId="0" applyFont="1" applyFill="1" applyBorder="1" applyAlignment="1">
      <alignment horizontal="center" wrapText="1"/>
    </xf>
    <xf numFmtId="0" fontId="22" fillId="17" borderId="4" xfId="0" applyFont="1" applyFill="1" applyBorder="1" applyAlignment="1">
      <alignment horizontal="center" wrapText="1"/>
    </xf>
    <xf numFmtId="0" fontId="22" fillId="17" borderId="0" xfId="0" applyFont="1" applyFill="1" applyBorder="1" applyAlignment="1">
      <alignment horizontal="center" wrapText="1"/>
    </xf>
    <xf numFmtId="0" fontId="9" fillId="17" borderId="7" xfId="0" applyFont="1" applyFill="1" applyBorder="1" applyAlignment="1">
      <alignment horizontal="left" wrapText="1"/>
    </xf>
    <xf numFmtId="0" fontId="16" fillId="17" borderId="8" xfId="0" applyFont="1" applyFill="1" applyBorder="1" applyAlignment="1">
      <alignment horizontal="left" wrapText="1"/>
    </xf>
    <xf numFmtId="0" fontId="16" fillId="17" borderId="9" xfId="0" applyFont="1" applyFill="1" applyBorder="1" applyAlignment="1">
      <alignment horizontal="left" wrapText="1"/>
    </xf>
    <xf numFmtId="4" fontId="5" fillId="17" borderId="9" xfId="0" applyNumberFormat="1" applyFont="1" applyFill="1" applyBorder="1" applyAlignment="1">
      <alignment horizontal="left" vertical="center" wrapText="1"/>
    </xf>
    <xf numFmtId="0" fontId="5" fillId="17" borderId="9" xfId="0" applyFont="1" applyFill="1" applyBorder="1" applyAlignment="1">
      <alignment horizontal="left" vertical="center" wrapText="1"/>
    </xf>
    <xf numFmtId="0" fontId="5" fillId="8" borderId="2" xfId="2" applyFont="1" applyFill="1" applyBorder="1" applyAlignment="1">
      <alignment wrapText="1"/>
    </xf>
    <xf numFmtId="0" fontId="5" fillId="12" borderId="2" xfId="0" applyFont="1" applyFill="1" applyBorder="1" applyAlignment="1">
      <alignment wrapText="1"/>
    </xf>
    <xf numFmtId="0" fontId="52" fillId="0" borderId="6" xfId="0" applyFont="1" applyFill="1" applyBorder="1" applyAlignment="1">
      <alignment horizontal="left" vertical="center" wrapText="1"/>
    </xf>
    <xf numFmtId="0" fontId="51" fillId="0" borderId="7" xfId="0" applyFont="1" applyFill="1" applyBorder="1" applyAlignment="1">
      <alignment horizontal="left" vertical="center" wrapText="1"/>
    </xf>
    <xf numFmtId="0" fontId="51" fillId="0" borderId="9" xfId="0" applyFont="1" applyFill="1" applyBorder="1" applyAlignment="1">
      <alignment horizontal="left" vertical="center" wrapText="1"/>
    </xf>
    <xf numFmtId="4" fontId="5" fillId="13" borderId="11" xfId="0" applyNumberFormat="1" applyFont="1" applyFill="1" applyBorder="1" applyAlignment="1">
      <alignment vertical="center" wrapText="1"/>
    </xf>
    <xf numFmtId="4" fontId="5" fillId="13" borderId="10" xfId="0" applyNumberFormat="1" applyFont="1" applyFill="1" applyBorder="1" applyAlignment="1">
      <alignment vertical="center" wrapText="1"/>
    </xf>
    <xf numFmtId="0" fontId="5" fillId="17" borderId="7" xfId="0" applyFont="1" applyFill="1" applyBorder="1" applyAlignment="1">
      <alignment horizontal="center" vertical="center" wrapText="1"/>
    </xf>
    <xf numFmtId="4" fontId="5" fillId="17" borderId="6" xfId="0" applyNumberFormat="1" applyFont="1" applyFill="1" applyBorder="1" applyAlignment="1">
      <alignment horizontal="left" vertical="center" wrapText="1"/>
    </xf>
    <xf numFmtId="14" fontId="22" fillId="0" borderId="3" xfId="0" applyNumberFormat="1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4" fontId="5" fillId="13" borderId="11" xfId="0" applyNumberFormat="1" applyFont="1" applyFill="1" applyBorder="1" applyAlignment="1">
      <alignment horizontal="right" vertical="center" wrapText="1"/>
    </xf>
    <xf numFmtId="0" fontId="9" fillId="0" borderId="18" xfId="0" applyFont="1" applyBorder="1"/>
    <xf numFmtId="0" fontId="8" fillId="0" borderId="18" xfId="0" applyFont="1" applyFill="1" applyBorder="1" applyAlignment="1">
      <alignment wrapText="1"/>
    </xf>
    <xf numFmtId="49" fontId="5" fillId="0" borderId="14" xfId="0" applyNumberFormat="1" applyFont="1" applyFill="1" applyBorder="1" applyAlignment="1">
      <alignment horizontal="center" vertical="center" wrapText="1"/>
    </xf>
    <xf numFmtId="14" fontId="22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/>
    <xf numFmtId="0" fontId="5" fillId="17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3" fillId="18" borderId="7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wrapText="1"/>
    </xf>
    <xf numFmtId="0" fontId="51" fillId="0" borderId="3" xfId="0" applyFont="1" applyFill="1" applyBorder="1" applyAlignment="1">
      <alignment horizontal="justify" wrapText="1"/>
    </xf>
    <xf numFmtId="0" fontId="5" fillId="17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right" vertical="center"/>
    </xf>
    <xf numFmtId="4" fontId="5" fillId="13" borderId="10" xfId="0" applyNumberFormat="1" applyFont="1" applyFill="1" applyBorder="1" applyAlignment="1">
      <alignment horizontal="right" vertical="center" wrapText="1"/>
    </xf>
    <xf numFmtId="4" fontId="3" fillId="2" borderId="11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right" wrapText="1"/>
    </xf>
    <xf numFmtId="0" fontId="3" fillId="2" borderId="13" xfId="0" applyFont="1" applyFill="1" applyBorder="1" applyAlignment="1">
      <alignment horizontal="right" wrapText="1"/>
    </xf>
    <xf numFmtId="0" fontId="5" fillId="0" borderId="2" xfId="0" applyFont="1" applyFill="1" applyBorder="1" applyAlignment="1">
      <alignment horizontal="justify" vertical="center" wrapText="1"/>
    </xf>
    <xf numFmtId="0" fontId="5" fillId="8" borderId="2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17" borderId="0" xfId="0" applyFont="1" applyFill="1" applyAlignment="1">
      <alignment horizontal="center"/>
    </xf>
    <xf numFmtId="0" fontId="3" fillId="17" borderId="7" xfId="0" applyFont="1" applyFill="1" applyBorder="1" applyAlignment="1">
      <alignment horizontal="center" vertical="center" wrapText="1"/>
    </xf>
    <xf numFmtId="0" fontId="3" fillId="17" borderId="9" xfId="0" applyFont="1" applyFill="1" applyBorder="1" applyAlignment="1">
      <alignment horizontal="center" vertical="center" wrapText="1"/>
    </xf>
    <xf numFmtId="0" fontId="0" fillId="17" borderId="7" xfId="0" applyFill="1" applyBorder="1" applyAlignment="1">
      <alignment horizontal="center" vertical="center" wrapText="1"/>
    </xf>
    <xf numFmtId="0" fontId="0" fillId="17" borderId="9" xfId="0" applyFill="1" applyBorder="1" applyAlignment="1">
      <alignment horizontal="center" vertical="center" wrapText="1"/>
    </xf>
    <xf numFmtId="4" fontId="5" fillId="13" borderId="11" xfId="0" applyNumberFormat="1" applyFont="1" applyFill="1" applyBorder="1" applyAlignment="1">
      <alignment vertical="center" wrapText="1"/>
    </xf>
    <xf numFmtId="0" fontId="5" fillId="13" borderId="13" xfId="0" applyFont="1" applyFill="1" applyBorder="1" applyAlignment="1">
      <alignment vertical="center" wrapText="1"/>
    </xf>
    <xf numFmtId="2" fontId="3" fillId="13" borderId="0" xfId="0" applyNumberFormat="1" applyFont="1" applyFill="1" applyAlignment="1"/>
    <xf numFmtId="4" fontId="3" fillId="13" borderId="10" xfId="0" applyNumberFormat="1" applyFont="1" applyFill="1" applyBorder="1" applyAlignment="1">
      <alignment vertical="center" wrapText="1"/>
    </xf>
    <xf numFmtId="4" fontId="5" fillId="13" borderId="10" xfId="0" applyNumberFormat="1" applyFont="1" applyFill="1" applyBorder="1" applyAlignment="1">
      <alignment vertical="center" wrapText="1"/>
    </xf>
    <xf numFmtId="4" fontId="3" fillId="13" borderId="13" xfId="0" applyNumberFormat="1" applyFont="1" applyFill="1" applyBorder="1" applyAlignment="1">
      <alignment vertical="center" wrapText="1"/>
    </xf>
    <xf numFmtId="4" fontId="5" fillId="13" borderId="11" xfId="0" applyNumberFormat="1" applyFont="1" applyFill="1" applyBorder="1" applyAlignment="1">
      <alignment vertical="center"/>
    </xf>
    <xf numFmtId="4" fontId="3" fillId="13" borderId="10" xfId="0" applyNumberFormat="1" applyFont="1" applyFill="1" applyBorder="1" applyAlignment="1">
      <alignment vertical="center"/>
    </xf>
    <xf numFmtId="4" fontId="3" fillId="13" borderId="13" xfId="0" applyNumberFormat="1" applyFont="1" applyFill="1" applyBorder="1" applyAlignment="1">
      <alignment vertical="center"/>
    </xf>
    <xf numFmtId="4" fontId="3" fillId="2" borderId="10" xfId="0" applyNumberFormat="1" applyFont="1" applyFill="1" applyBorder="1" applyAlignment="1">
      <alignment horizontal="right" wrapText="1"/>
    </xf>
    <xf numFmtId="4" fontId="3" fillId="2" borderId="13" xfId="0" applyNumberFormat="1" applyFont="1" applyFill="1" applyBorder="1" applyAlignment="1">
      <alignment horizontal="right" wrapText="1"/>
    </xf>
    <xf numFmtId="0" fontId="3" fillId="3" borderId="0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4" fontId="5" fillId="13" borderId="13" xfId="0" applyNumberFormat="1" applyFont="1" applyFill="1" applyBorder="1" applyAlignment="1">
      <alignment horizontal="right" vertical="center" wrapText="1"/>
    </xf>
    <xf numFmtId="4" fontId="3" fillId="13" borderId="11" xfId="0" applyNumberFormat="1" applyFont="1" applyFill="1" applyBorder="1" applyAlignment="1">
      <alignment horizontal="right" vertical="center" wrapText="1"/>
    </xf>
    <xf numFmtId="4" fontId="3" fillId="13" borderId="10" xfId="0" applyNumberFormat="1" applyFont="1" applyFill="1" applyBorder="1" applyAlignment="1">
      <alignment horizontal="right" vertical="center" wrapText="1"/>
    </xf>
    <xf numFmtId="4" fontId="3" fillId="13" borderId="13" xfId="0" applyNumberFormat="1" applyFont="1" applyFill="1" applyBorder="1" applyAlignment="1">
      <alignment horizontal="right" vertical="center" wrapText="1"/>
    </xf>
    <xf numFmtId="2" fontId="3" fillId="17" borderId="6" xfId="0" applyNumberFormat="1" applyFont="1" applyFill="1" applyBorder="1" applyAlignment="1">
      <alignment horizontal="center" vertical="center" wrapText="1"/>
    </xf>
    <xf numFmtId="2" fontId="3" fillId="17" borderId="7" xfId="0" applyNumberFormat="1" applyFont="1" applyFill="1" applyBorder="1" applyAlignment="1">
      <alignment horizontal="center" vertical="center" wrapText="1"/>
    </xf>
    <xf numFmtId="2" fontId="3" fillId="17" borderId="9" xfId="0" applyNumberFormat="1" applyFont="1" applyFill="1" applyBorder="1" applyAlignment="1">
      <alignment horizontal="center" vertical="center" wrapText="1"/>
    </xf>
    <xf numFmtId="2" fontId="3" fillId="17" borderId="4" xfId="0" applyNumberFormat="1" applyFont="1" applyFill="1" applyBorder="1" applyAlignment="1">
      <alignment horizontal="center" vertical="center" wrapText="1"/>
    </xf>
    <xf numFmtId="2" fontId="3" fillId="17" borderId="0" xfId="0" applyNumberFormat="1" applyFont="1" applyFill="1" applyBorder="1" applyAlignment="1">
      <alignment horizontal="center" vertical="center" wrapText="1"/>
    </xf>
    <xf numFmtId="2" fontId="3" fillId="17" borderId="5" xfId="0" applyNumberFormat="1" applyFont="1" applyFill="1" applyBorder="1" applyAlignment="1">
      <alignment horizontal="center" vertical="center" wrapText="1"/>
    </xf>
    <xf numFmtId="2" fontId="5" fillId="17" borderId="6" xfId="0" applyNumberFormat="1" applyFont="1" applyFill="1" applyBorder="1" applyAlignment="1">
      <alignment horizontal="center" vertical="center" wrapText="1"/>
    </xf>
    <xf numFmtId="2" fontId="5" fillId="17" borderId="7" xfId="0" applyNumberFormat="1" applyFont="1" applyFill="1" applyBorder="1" applyAlignment="1">
      <alignment horizontal="center" vertical="center" wrapText="1"/>
    </xf>
    <xf numFmtId="4" fontId="5" fillId="13" borderId="10" xfId="0" applyNumberFormat="1" applyFont="1" applyFill="1" applyBorder="1" applyAlignment="1">
      <alignment vertical="center" wrapText="1"/>
    </xf>
    <xf numFmtId="0" fontId="5" fillId="17" borderId="7" xfId="0" applyFont="1" applyFill="1" applyBorder="1" applyAlignment="1">
      <alignment horizontal="center" vertical="center" wrapText="1"/>
    </xf>
    <xf numFmtId="4" fontId="5" fillId="13" borderId="10" xfId="0" applyNumberFormat="1" applyFont="1" applyFill="1" applyBorder="1" applyAlignment="1">
      <alignment vertical="center"/>
    </xf>
    <xf numFmtId="4" fontId="3" fillId="3" borderId="6" xfId="0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wrapText="1"/>
    </xf>
    <xf numFmtId="4" fontId="5" fillId="2" borderId="0" xfId="0" applyNumberFormat="1" applyFont="1" applyFill="1" applyBorder="1" applyAlignment="1">
      <alignment wrapText="1"/>
    </xf>
    <xf numFmtId="4" fontId="5" fillId="2" borderId="11" xfId="0" applyNumberFormat="1" applyFont="1" applyFill="1" applyBorder="1" applyAlignment="1">
      <alignment wrapText="1"/>
    </xf>
    <xf numFmtId="4" fontId="5" fillId="2" borderId="10" xfId="0" applyNumberFormat="1" applyFont="1" applyFill="1" applyBorder="1" applyAlignment="1">
      <alignment wrapText="1"/>
    </xf>
    <xf numFmtId="0" fontId="5" fillId="17" borderId="4" xfId="0" applyFont="1" applyFill="1" applyBorder="1" applyAlignment="1">
      <alignment horizontal="center" wrapText="1"/>
    </xf>
    <xf numFmtId="0" fontId="5" fillId="17" borderId="0" xfId="0" applyFont="1" applyFill="1" applyBorder="1" applyAlignment="1">
      <alignment horizontal="center" wrapText="1"/>
    </xf>
    <xf numFmtId="4" fontId="5" fillId="2" borderId="13" xfId="0" applyNumberFormat="1" applyFont="1" applyFill="1" applyBorder="1" applyAlignment="1">
      <alignment wrapText="1"/>
    </xf>
    <xf numFmtId="0" fontId="5" fillId="17" borderId="9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left" vertical="center" wrapText="1"/>
    </xf>
    <xf numFmtId="4" fontId="5" fillId="13" borderId="13" xfId="0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4" fontId="22" fillId="13" borderId="4" xfId="0" applyNumberFormat="1" applyFont="1" applyFill="1" applyBorder="1" applyAlignment="1">
      <alignment horizontal="right" wrapText="1"/>
    </xf>
    <xf numFmtId="4" fontId="22" fillId="13" borderId="0" xfId="0" applyNumberFormat="1" applyFont="1" applyFill="1" applyBorder="1" applyAlignment="1">
      <alignment horizontal="right" wrapText="1"/>
    </xf>
    <xf numFmtId="4" fontId="22" fillId="13" borderId="11" xfId="0" applyNumberFormat="1" applyFont="1" applyFill="1" applyBorder="1" applyAlignment="1">
      <alignment horizontal="right" wrapText="1"/>
    </xf>
    <xf numFmtId="4" fontId="22" fillId="13" borderId="10" xfId="0" applyNumberFormat="1" applyFont="1" applyFill="1" applyBorder="1" applyAlignment="1">
      <alignment horizontal="right" wrapText="1"/>
    </xf>
    <xf numFmtId="4" fontId="22" fillId="13" borderId="13" xfId="0" applyNumberFormat="1" applyFont="1" applyFill="1" applyBorder="1" applyAlignment="1">
      <alignment horizontal="right" wrapText="1"/>
    </xf>
    <xf numFmtId="3" fontId="22" fillId="19" borderId="1" xfId="0" applyNumberFormat="1" applyFont="1" applyFill="1" applyBorder="1" applyAlignment="1">
      <alignment horizontal="center" wrapText="1"/>
    </xf>
    <xf numFmtId="3" fontId="22" fillId="19" borderId="2" xfId="0" applyNumberFormat="1" applyFont="1" applyFill="1" applyBorder="1" applyAlignment="1">
      <alignment horizontal="center" wrapText="1"/>
    </xf>
    <xf numFmtId="3" fontId="22" fillId="19" borderId="9" xfId="0" applyNumberFormat="1" applyFont="1" applyFill="1" applyBorder="1" applyAlignment="1">
      <alignment horizontal="center" wrapText="1"/>
    </xf>
    <xf numFmtId="4" fontId="22" fillId="13" borderId="17" xfId="0" applyNumberFormat="1" applyFont="1" applyFill="1" applyBorder="1" applyAlignment="1">
      <alignment horizontal="right" wrapText="1"/>
    </xf>
    <xf numFmtId="0" fontId="22" fillId="17" borderId="18" xfId="0" applyFont="1" applyFill="1" applyBorder="1" applyAlignment="1">
      <alignment horizontal="center" wrapText="1"/>
    </xf>
    <xf numFmtId="3" fontId="22" fillId="19" borderId="18" xfId="0" applyNumberFormat="1" applyFont="1" applyFill="1" applyBorder="1" applyAlignment="1">
      <alignment horizontal="center" wrapText="1"/>
    </xf>
    <xf numFmtId="0" fontId="16" fillId="3" borderId="7" xfId="0" applyFont="1" applyFill="1" applyBorder="1" applyAlignment="1">
      <alignment horizontal="left"/>
    </xf>
    <xf numFmtId="0" fontId="3" fillId="0" borderId="2" xfId="0" applyFont="1" applyBorder="1" applyAlignment="1"/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0" fontId="5" fillId="0" borderId="2" xfId="0" applyFont="1" applyBorder="1" applyAlignment="1">
      <alignment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top" wrapText="1"/>
    </xf>
    <xf numFmtId="0" fontId="3" fillId="0" borderId="9" xfId="0" applyFont="1" applyBorder="1"/>
    <xf numFmtId="49" fontId="5" fillId="0" borderId="1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vertical="center" wrapText="1"/>
    </xf>
    <xf numFmtId="0" fontId="30" fillId="8" borderId="9" xfId="0" applyFont="1" applyFill="1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30" fillId="8" borderId="6" xfId="0" applyFont="1" applyFill="1" applyBorder="1" applyAlignment="1">
      <alignment wrapText="1"/>
    </xf>
    <xf numFmtId="0" fontId="0" fillId="0" borderId="11" xfId="0" applyBorder="1" applyAlignment="1">
      <alignment horizontal="center" vertical="center" wrapText="1"/>
    </xf>
    <xf numFmtId="0" fontId="53" fillId="20" borderId="6" xfId="0" applyFont="1" applyFill="1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13" borderId="11" xfId="0" applyNumberFormat="1" applyFont="1" applyFill="1" applyBorder="1" applyAlignment="1">
      <alignment vertical="center" wrapText="1"/>
    </xf>
    <xf numFmtId="4" fontId="3" fillId="13" borderId="10" xfId="0" applyNumberFormat="1" applyFont="1" applyFill="1" applyBorder="1" applyAlignment="1">
      <alignment vertical="center" wrapText="1"/>
    </xf>
    <xf numFmtId="4" fontId="3" fillId="13" borderId="13" xfId="0" applyNumberFormat="1" applyFont="1" applyFill="1" applyBorder="1" applyAlignment="1">
      <alignment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0" fillId="17" borderId="7" xfId="0" applyFill="1" applyBorder="1" applyAlignment="1">
      <alignment horizontal="center" vertical="center" wrapText="1"/>
    </xf>
    <xf numFmtId="0" fontId="0" fillId="17" borderId="9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13" borderId="11" xfId="0" applyNumberFormat="1" applyFont="1" applyFill="1" applyBorder="1" applyAlignment="1">
      <alignment horizontal="right" vertical="center" wrapText="1"/>
    </xf>
    <xf numFmtId="4" fontId="5" fillId="13" borderId="10" xfId="0" applyNumberFormat="1" applyFont="1" applyFill="1" applyBorder="1" applyAlignment="1">
      <alignment horizontal="right" vertical="center" wrapText="1"/>
    </xf>
    <xf numFmtId="4" fontId="3" fillId="13" borderId="11" xfId="0" applyNumberFormat="1" applyFont="1" applyFill="1" applyBorder="1" applyAlignment="1">
      <alignment horizontal="right" vertical="center" wrapText="1"/>
    </xf>
    <xf numFmtId="4" fontId="3" fillId="13" borderId="10" xfId="0" applyNumberFormat="1" applyFont="1" applyFill="1" applyBorder="1" applyAlignment="1">
      <alignment horizontal="right" vertical="center" wrapText="1"/>
    </xf>
    <xf numFmtId="4" fontId="5" fillId="13" borderId="13" xfId="0" applyNumberFormat="1" applyFont="1" applyFill="1" applyBorder="1" applyAlignment="1">
      <alignment horizontal="right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3" fillId="18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wrapText="1"/>
    </xf>
    <xf numFmtId="0" fontId="5" fillId="17" borderId="0" xfId="0" applyFont="1" applyFill="1" applyBorder="1" applyAlignment="1">
      <alignment horizont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3" fillId="17" borderId="7" xfId="0" applyFont="1" applyFill="1" applyBorder="1" applyAlignment="1">
      <alignment horizontal="center" vertical="center" wrapText="1"/>
    </xf>
    <xf numFmtId="2" fontId="5" fillId="17" borderId="6" xfId="0" applyNumberFormat="1" applyFont="1" applyFill="1" applyBorder="1" applyAlignment="1">
      <alignment horizontal="center" vertical="center" wrapText="1"/>
    </xf>
    <xf numFmtId="2" fontId="5" fillId="17" borderId="7" xfId="0" applyNumberFormat="1" applyFont="1" applyFill="1" applyBorder="1" applyAlignment="1">
      <alignment horizontal="center" vertical="center" wrapText="1"/>
    </xf>
    <xf numFmtId="2" fontId="5" fillId="17" borderId="9" xfId="0" applyNumberFormat="1" applyFont="1" applyFill="1" applyBorder="1" applyAlignment="1">
      <alignment horizontal="center" vertical="center" wrapText="1"/>
    </xf>
    <xf numFmtId="0" fontId="5" fillId="17" borderId="9" xfId="0" applyFont="1" applyFill="1" applyBorder="1" applyAlignment="1">
      <alignment horizontal="center" vertical="center" wrapText="1"/>
    </xf>
    <xf numFmtId="3" fontId="5" fillId="17" borderId="6" xfId="0" applyNumberFormat="1" applyFont="1" applyFill="1" applyBorder="1" applyAlignment="1">
      <alignment horizontal="center" vertical="center" wrapText="1"/>
    </xf>
    <xf numFmtId="3" fontId="5" fillId="17" borderId="7" xfId="0" applyNumberFormat="1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17" borderId="0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wrapText="1"/>
    </xf>
    <xf numFmtId="4" fontId="5" fillId="2" borderId="11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vertical="center" wrapText="1"/>
    </xf>
    <xf numFmtId="4" fontId="5" fillId="2" borderId="0" xfId="0" applyNumberFormat="1" applyFont="1" applyFill="1" applyBorder="1" applyAlignment="1">
      <alignment horizontal="right" vertical="center" wrapText="1"/>
    </xf>
    <xf numFmtId="4" fontId="5" fillId="13" borderId="10" xfId="0" applyNumberFormat="1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4" fontId="3" fillId="13" borderId="11" xfId="0" applyNumberFormat="1" applyFont="1" applyFill="1" applyBorder="1" applyAlignment="1">
      <alignment vertical="center" wrapText="1"/>
    </xf>
    <xf numFmtId="4" fontId="3" fillId="2" borderId="4" xfId="0" applyNumberFormat="1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vertical="center" wrapText="1"/>
    </xf>
    <xf numFmtId="0" fontId="22" fillId="17" borderId="6" xfId="0" applyFont="1" applyFill="1" applyBorder="1" applyAlignment="1">
      <alignment horizontal="center" vertical="center" wrapText="1"/>
    </xf>
    <xf numFmtId="0" fontId="22" fillId="17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wrapText="1"/>
    </xf>
    <xf numFmtId="4" fontId="5" fillId="2" borderId="13" xfId="0" applyNumberFormat="1" applyFont="1" applyFill="1" applyBorder="1" applyAlignment="1">
      <alignment wrapText="1"/>
    </xf>
    <xf numFmtId="4" fontId="22" fillId="13" borderId="11" xfId="0" applyNumberFormat="1" applyFont="1" applyFill="1" applyBorder="1" applyAlignment="1">
      <alignment horizontal="right" vertical="center" wrapText="1"/>
    </xf>
    <xf numFmtId="4" fontId="22" fillId="13" borderId="10" xfId="0" applyNumberFormat="1" applyFont="1" applyFill="1" applyBorder="1" applyAlignment="1">
      <alignment horizontal="right" vertical="center" wrapText="1"/>
    </xf>
    <xf numFmtId="0" fontId="5" fillId="17" borderId="9" xfId="0" applyFont="1" applyFill="1" applyBorder="1" applyAlignment="1">
      <alignment horizontal="center" wrapText="1"/>
    </xf>
    <xf numFmtId="0" fontId="5" fillId="17" borderId="5" xfId="0" applyFont="1" applyFill="1" applyBorder="1" applyAlignment="1">
      <alignment horizontal="center" vertical="center" wrapText="1"/>
    </xf>
    <xf numFmtId="4" fontId="3" fillId="13" borderId="13" xfId="0" applyNumberFormat="1" applyFont="1" applyFill="1" applyBorder="1" applyAlignment="1">
      <alignment horizontal="right" vertical="center" wrapText="1"/>
    </xf>
    <xf numFmtId="0" fontId="3" fillId="17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wrapText="1"/>
    </xf>
    <xf numFmtId="4" fontId="5" fillId="2" borderId="0" xfId="0" applyNumberFormat="1" applyFont="1" applyFill="1" applyBorder="1" applyAlignment="1">
      <alignment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wrapText="1"/>
    </xf>
    <xf numFmtId="1" fontId="6" fillId="0" borderId="0" xfId="0" applyNumberFormat="1" applyFont="1" applyFill="1" applyAlignment="1">
      <alignment horizontal="right"/>
    </xf>
    <xf numFmtId="1" fontId="9" fillId="7" borderId="1" xfId="0" applyNumberFormat="1" applyFont="1" applyFill="1" applyBorder="1" applyAlignment="1">
      <alignment horizontal="center" wrapText="1"/>
    </xf>
    <xf numFmtId="1" fontId="39" fillId="7" borderId="3" xfId="0" applyNumberFormat="1" applyFont="1" applyFill="1" applyBorder="1" applyAlignment="1">
      <alignment wrapText="1"/>
    </xf>
    <xf numFmtId="1" fontId="16" fillId="0" borderId="0" xfId="0" applyNumberFormat="1" applyFont="1" applyFill="1" applyBorder="1" applyAlignment="1">
      <alignment horizontal="right" vertical="center" wrapText="1"/>
    </xf>
    <xf numFmtId="1" fontId="5" fillId="7" borderId="1" xfId="0" applyNumberFormat="1" applyFont="1" applyFill="1" applyBorder="1" applyAlignment="1">
      <alignment horizontal="right" wrapText="1"/>
    </xf>
    <xf numFmtId="1" fontId="5" fillId="7" borderId="3" xfId="0" applyNumberFormat="1" applyFont="1" applyFill="1" applyBorder="1" applyAlignment="1">
      <alignment horizontal="right" wrapText="1"/>
    </xf>
    <xf numFmtId="1" fontId="5" fillId="16" borderId="2" xfId="0" applyNumberFormat="1" applyFont="1" applyFill="1" applyBorder="1" applyAlignment="1">
      <alignment horizontal="right" vertical="center" wrapText="1"/>
    </xf>
    <xf numFmtId="1" fontId="22" fillId="16" borderId="1" xfId="0" applyNumberFormat="1" applyFont="1" applyFill="1" applyBorder="1" applyAlignment="1">
      <alignment horizontal="right" wrapText="1"/>
    </xf>
    <xf numFmtId="1" fontId="22" fillId="16" borderId="2" xfId="0" applyNumberFormat="1" applyFont="1" applyFill="1" applyBorder="1" applyAlignment="1">
      <alignment horizontal="right" wrapText="1"/>
    </xf>
    <xf numFmtId="1" fontId="22" fillId="16" borderId="17" xfId="0" applyNumberFormat="1" applyFont="1" applyFill="1" applyBorder="1" applyAlignment="1">
      <alignment horizontal="right" wrapText="1"/>
    </xf>
    <xf numFmtId="1" fontId="22" fillId="16" borderId="13" xfId="0" applyNumberFormat="1" applyFont="1" applyFill="1" applyBorder="1" applyAlignment="1">
      <alignment horizontal="right" wrapText="1"/>
    </xf>
    <xf numFmtId="1" fontId="22" fillId="7" borderId="17" xfId="0" applyNumberFormat="1" applyFont="1" applyFill="1" applyBorder="1" applyAlignment="1">
      <alignment horizontal="right" vertical="center" wrapText="1"/>
    </xf>
    <xf numFmtId="1" fontId="0" fillId="0" borderId="0" xfId="0" applyNumberFormat="1" applyFill="1" applyAlignment="1">
      <alignment horizontal="right"/>
    </xf>
    <xf numFmtId="1" fontId="6" fillId="0" borderId="4" xfId="0" applyNumberFormat="1" applyFont="1" applyFill="1" applyBorder="1" applyAlignment="1">
      <alignment horizontal="right"/>
    </xf>
    <xf numFmtId="4" fontId="6" fillId="13" borderId="0" xfId="0" applyNumberFormat="1" applyFont="1" applyFill="1"/>
    <xf numFmtId="4" fontId="5" fillId="13" borderId="0" xfId="0" applyNumberFormat="1" applyFont="1" applyFill="1" applyBorder="1" applyAlignment="1">
      <alignment horizontal="right" vertical="center" wrapText="1"/>
    </xf>
    <xf numFmtId="4" fontId="5" fillId="13" borderId="5" xfId="0" applyNumberFormat="1" applyFont="1" applyFill="1" applyBorder="1" applyAlignment="1">
      <alignment horizontal="right" vertical="center" wrapText="1"/>
    </xf>
    <xf numFmtId="4" fontId="5" fillId="2" borderId="13" xfId="0" applyNumberFormat="1" applyFont="1" applyFill="1" applyBorder="1" applyAlignment="1">
      <alignment horizontal="right" wrapText="1"/>
    </xf>
    <xf numFmtId="0" fontId="0" fillId="18" borderId="7" xfId="0" applyFill="1" applyBorder="1" applyAlignment="1">
      <alignment horizontal="center" vertical="center" wrapText="1"/>
    </xf>
    <xf numFmtId="0" fontId="0" fillId="18" borderId="9" xfId="0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6" fillId="17" borderId="9" xfId="0" applyFont="1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4" fontId="0" fillId="13" borderId="13" xfId="0" applyNumberFormat="1" applyFill="1" applyBorder="1" applyAlignment="1">
      <alignment vertical="center" wrapText="1"/>
    </xf>
    <xf numFmtId="4" fontId="6" fillId="13" borderId="10" xfId="0" applyNumberFormat="1" applyFont="1" applyFill="1" applyBorder="1" applyAlignment="1">
      <alignment vertical="center" wrapText="1"/>
    </xf>
    <xf numFmtId="0" fontId="0" fillId="13" borderId="0" xfId="0" applyFill="1" applyBorder="1"/>
    <xf numFmtId="0" fontId="0" fillId="18" borderId="0" xfId="0" applyFill="1" applyBorder="1"/>
    <xf numFmtId="0" fontId="5" fillId="18" borderId="0" xfId="0" applyFont="1" applyFill="1" applyBorder="1" applyAlignment="1">
      <alignment horizontal="center" vertical="center" wrapText="1"/>
    </xf>
    <xf numFmtId="2" fontId="51" fillId="18" borderId="6" xfId="0" applyNumberFormat="1" applyFont="1" applyFill="1" applyBorder="1" applyAlignment="1">
      <alignment horizontal="center" vertical="center" wrapText="1"/>
    </xf>
    <xf numFmtId="4" fontId="51" fillId="13" borderId="11" xfId="0" applyNumberFormat="1" applyFont="1" applyFill="1" applyBorder="1" applyAlignment="1">
      <alignment horizontal="right" vertical="center" wrapText="1"/>
    </xf>
    <xf numFmtId="0" fontId="23" fillId="0" borderId="1" xfId="0" applyFont="1" applyBorder="1" applyAlignment="1">
      <alignment vertical="center"/>
    </xf>
    <xf numFmtId="14" fontId="3" fillId="0" borderId="9" xfId="0" applyNumberFormat="1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wrapText="1"/>
    </xf>
    <xf numFmtId="0" fontId="51" fillId="0" borderId="7" xfId="0" applyFont="1" applyFill="1" applyBorder="1" applyAlignment="1">
      <alignment horizontal="left" wrapText="1"/>
    </xf>
    <xf numFmtId="0" fontId="8" fillId="8" borderId="3" xfId="0" applyFont="1" applyFill="1" applyBorder="1" applyAlignment="1">
      <alignment horizontal="left" vertical="top" wrapText="1"/>
    </xf>
    <xf numFmtId="0" fontId="8" fillId="0" borderId="14" xfId="0" applyFont="1" applyBorder="1" applyAlignment="1">
      <alignment horizontal="justify" wrapText="1"/>
    </xf>
    <xf numFmtId="0" fontId="3" fillId="12" borderId="0" xfId="0" applyFont="1" applyFill="1"/>
    <xf numFmtId="3" fontId="57" fillId="12" borderId="0" xfId="0" applyNumberFormat="1" applyFont="1" applyFill="1" applyBorder="1"/>
    <xf numFmtId="0" fontId="0" fillId="12" borderId="0" xfId="0" applyFill="1" applyBorder="1"/>
    <xf numFmtId="3" fontId="58" fillId="12" borderId="0" xfId="0" applyNumberFormat="1" applyFont="1" applyFill="1" applyBorder="1"/>
    <xf numFmtId="0" fontId="3" fillId="12" borderId="0" xfId="0" applyFont="1" applyFill="1" applyBorder="1"/>
    <xf numFmtId="1" fontId="17" fillId="7" borderId="5" xfId="0" applyNumberFormat="1" applyFont="1" applyFill="1" applyBorder="1" applyAlignment="1">
      <alignment horizontal="right" vertical="center" wrapText="1"/>
    </xf>
    <xf numFmtId="3" fontId="17" fillId="4" borderId="6" xfId="0" applyNumberFormat="1" applyFont="1" applyFill="1" applyBorder="1" applyAlignment="1">
      <alignment horizontal="center" vertical="center" wrapText="1"/>
    </xf>
    <xf numFmtId="3" fontId="17" fillId="4" borderId="9" xfId="0" applyNumberFormat="1" applyFont="1" applyFill="1" applyBorder="1" applyAlignment="1">
      <alignment horizontal="center" vertical="center" wrapText="1"/>
    </xf>
    <xf numFmtId="3" fontId="22" fillId="4" borderId="18" xfId="0" applyNumberFormat="1" applyFont="1" applyFill="1" applyBorder="1" applyAlignment="1">
      <alignment horizontal="center" vertical="center" wrapText="1"/>
    </xf>
    <xf numFmtId="2" fontId="17" fillId="2" borderId="11" xfId="0" applyNumberFormat="1" applyFont="1" applyFill="1" applyBorder="1" applyAlignment="1">
      <alignment horizontal="right" vertical="center"/>
    </xf>
    <xf numFmtId="0" fontId="43" fillId="3" borderId="6" xfId="0" applyFont="1" applyFill="1" applyBorder="1" applyAlignment="1">
      <alignment horizontal="center" vertical="center"/>
    </xf>
    <xf numFmtId="4" fontId="22" fillId="2" borderId="10" xfId="0" applyNumberFormat="1" applyFont="1" applyFill="1" applyBorder="1" applyAlignment="1">
      <alignment horizontal="right" vertical="center"/>
    </xf>
    <xf numFmtId="0" fontId="17" fillId="3" borderId="7" xfId="0" applyFont="1" applyFill="1" applyBorder="1" applyAlignment="1">
      <alignment horizontal="center" vertical="center"/>
    </xf>
    <xf numFmtId="4" fontId="17" fillId="2" borderId="10" xfId="0" applyNumberFormat="1" applyFont="1" applyFill="1" applyBorder="1" applyAlignment="1">
      <alignment horizontal="right" vertical="center"/>
    </xf>
    <xf numFmtId="4" fontId="22" fillId="2" borderId="13" xfId="0" applyNumberFormat="1" applyFont="1" applyFill="1" applyBorder="1" applyAlignment="1">
      <alignment horizontal="right" vertical="center" wrapText="1"/>
    </xf>
    <xf numFmtId="0" fontId="22" fillId="3" borderId="9" xfId="0" applyFont="1" applyFill="1" applyBorder="1" applyAlignment="1">
      <alignment horizontal="center" vertical="center" wrapText="1"/>
    </xf>
    <xf numFmtId="4" fontId="17" fillId="2" borderId="13" xfId="0" applyNumberFormat="1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4" fontId="17" fillId="2" borderId="11" xfId="0" applyNumberFormat="1" applyFont="1" applyFill="1" applyBorder="1" applyAlignment="1">
      <alignment horizontal="right" wrapText="1"/>
    </xf>
    <xf numFmtId="0" fontId="17" fillId="17" borderId="6" xfId="0" applyFont="1" applyFill="1" applyBorder="1" applyAlignment="1">
      <alignment horizontal="center" wrapText="1"/>
    </xf>
    <xf numFmtId="4" fontId="17" fillId="2" borderId="13" xfId="0" applyNumberFormat="1" applyFont="1" applyFill="1" applyBorder="1" applyAlignment="1">
      <alignment horizontal="right" wrapText="1"/>
    </xf>
    <xf numFmtId="0" fontId="17" fillId="17" borderId="9" xfId="0" applyFont="1" applyFill="1" applyBorder="1" applyAlignment="1">
      <alignment horizontal="center" wrapText="1"/>
    </xf>
    <xf numFmtId="0" fontId="8" fillId="8" borderId="1" xfId="0" applyFont="1" applyFill="1" applyBorder="1" applyAlignment="1">
      <alignment horizontal="left" vertical="top" wrapText="1"/>
    </xf>
    <xf numFmtId="0" fontId="5" fillId="8" borderId="3" xfId="0" applyFont="1" applyFill="1" applyBorder="1" applyAlignment="1">
      <alignment horizontal="left" vertical="top" wrapText="1"/>
    </xf>
    <xf numFmtId="0" fontId="17" fillId="3" borderId="9" xfId="0" applyFont="1" applyFill="1" applyBorder="1" applyAlignment="1">
      <alignment horizontal="center" wrapText="1"/>
    </xf>
    <xf numFmtId="4" fontId="17" fillId="2" borderId="17" xfId="0" applyNumberFormat="1" applyFont="1" applyFill="1" applyBorder="1" applyAlignment="1">
      <alignment horizontal="right" wrapText="1"/>
    </xf>
    <xf numFmtId="0" fontId="17" fillId="3" borderId="18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0" fontId="51" fillId="0" borderId="2" xfId="0" applyFont="1" applyFill="1" applyBorder="1" applyAlignment="1">
      <alignment wrapText="1"/>
    </xf>
    <xf numFmtId="0" fontId="5" fillId="17" borderId="7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left" wrapText="1"/>
    </xf>
    <xf numFmtId="0" fontId="54" fillId="0" borderId="20" xfId="0" applyFont="1" applyBorder="1" applyAlignment="1">
      <alignment horizontal="left" wrapText="1"/>
    </xf>
    <xf numFmtId="0" fontId="54" fillId="0" borderId="21" xfId="0" applyFont="1" applyBorder="1" applyAlignment="1">
      <alignment horizontal="left" wrapText="1"/>
    </xf>
    <xf numFmtId="0" fontId="54" fillId="0" borderId="16" xfId="0" applyFont="1" applyBorder="1" applyAlignment="1">
      <alignment horizontal="left" wrapText="1"/>
    </xf>
    <xf numFmtId="0" fontId="54" fillId="0" borderId="20" xfId="0" applyFont="1" applyBorder="1" applyAlignment="1">
      <alignment horizontal="center" wrapText="1"/>
    </xf>
    <xf numFmtId="0" fontId="54" fillId="0" borderId="21" xfId="0" applyFont="1" applyBorder="1" applyAlignment="1">
      <alignment horizontal="center" wrapText="1"/>
    </xf>
    <xf numFmtId="0" fontId="54" fillId="0" borderId="16" xfId="0" applyFont="1" applyBorder="1" applyAlignment="1">
      <alignment horizontal="center" wrapText="1"/>
    </xf>
    <xf numFmtId="0" fontId="19" fillId="0" borderId="20" xfId="0" applyFont="1" applyBorder="1" applyAlignment="1">
      <alignment horizontal="left"/>
    </xf>
    <xf numFmtId="0" fontId="19" fillId="0" borderId="21" xfId="0" applyFont="1" applyBorder="1" applyAlignment="1">
      <alignment horizontal="left"/>
    </xf>
    <xf numFmtId="0" fontId="19" fillId="0" borderId="16" xfId="0" applyFont="1" applyBorder="1" applyAlignment="1">
      <alignment horizontal="left"/>
    </xf>
    <xf numFmtId="0" fontId="19" fillId="0" borderId="15" xfId="0" applyFont="1" applyBorder="1" applyAlignment="1">
      <alignment horizontal="left" wrapText="1"/>
    </xf>
    <xf numFmtId="0" fontId="19" fillId="16" borderId="15" xfId="0" applyFont="1" applyFill="1" applyBorder="1" applyAlignment="1">
      <alignment horizontal="left" wrapText="1"/>
    </xf>
    <xf numFmtId="0" fontId="21" fillId="0" borderId="20" xfId="0" applyFont="1" applyBorder="1" applyAlignment="1">
      <alignment horizontal="left" wrapText="1"/>
    </xf>
    <xf numFmtId="0" fontId="21" fillId="0" borderId="21" xfId="0" applyFont="1" applyBorder="1" applyAlignment="1">
      <alignment horizontal="left" wrapText="1"/>
    </xf>
    <xf numFmtId="0" fontId="21" fillId="0" borderId="16" xfId="0" applyFont="1" applyBorder="1" applyAlignment="1">
      <alignment horizontal="left" wrapText="1"/>
    </xf>
    <xf numFmtId="0" fontId="21" fillId="0" borderId="15" xfId="0" applyFont="1" applyBorder="1" applyAlignment="1">
      <alignment horizontal="left" wrapText="1"/>
    </xf>
    <xf numFmtId="0" fontId="38" fillId="0" borderId="15" xfId="0" applyFont="1" applyBorder="1" applyAlignment="1">
      <alignment horizontal="left" wrapText="1"/>
    </xf>
    <xf numFmtId="0" fontId="19" fillId="13" borderId="15" xfId="0" applyFont="1" applyFill="1" applyBorder="1" applyAlignment="1">
      <alignment horizontal="left" wrapText="1"/>
    </xf>
    <xf numFmtId="0" fontId="19" fillId="15" borderId="15" xfId="0" applyFont="1" applyFill="1" applyBorder="1" applyAlignment="1">
      <alignment horizontal="left" wrapText="1"/>
    </xf>
    <xf numFmtId="0" fontId="50" fillId="0" borderId="1" xfId="0" applyFont="1" applyBorder="1" applyAlignment="1">
      <alignment wrapText="1"/>
    </xf>
    <xf numFmtId="0" fontId="50" fillId="0" borderId="2" xfId="0" applyFont="1" applyBorder="1" applyAlignment="1">
      <alignment wrapText="1"/>
    </xf>
    <xf numFmtId="0" fontId="49" fillId="0" borderId="3" xfId="0" applyFont="1" applyBorder="1" applyAlignment="1">
      <alignment wrapText="1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" fontId="22" fillId="0" borderId="1" xfId="0" applyNumberFormat="1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21" borderId="2" xfId="0" applyNumberFormat="1" applyFont="1" applyFill="1" applyBorder="1" applyAlignment="1">
      <alignment horizontal="center" vertical="center" wrapText="1"/>
    </xf>
    <xf numFmtId="3" fontId="5" fillId="21" borderId="3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3" fontId="18" fillId="21" borderId="7" xfId="0" applyNumberFormat="1" applyFont="1" applyFill="1" applyBorder="1" applyAlignment="1">
      <alignment horizontal="center" vertical="center" wrapText="1"/>
    </xf>
    <xf numFmtId="3" fontId="18" fillId="21" borderId="9" xfId="0" applyNumberFormat="1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0" fontId="51" fillId="0" borderId="2" xfId="0" applyFont="1" applyFill="1" applyBorder="1" applyAlignment="1">
      <alignment horizontal="center" vertical="center" wrapText="1"/>
    </xf>
    <xf numFmtId="1" fontId="5" fillId="16" borderId="1" xfId="0" applyNumberFormat="1" applyFont="1" applyFill="1" applyBorder="1" applyAlignment="1">
      <alignment horizontal="right" vertical="center" wrapText="1"/>
    </xf>
    <xf numFmtId="1" fontId="5" fillId="16" borderId="2" xfId="0" applyNumberFormat="1" applyFont="1" applyFill="1" applyBorder="1" applyAlignment="1">
      <alignment horizontal="right" vertical="center" wrapText="1"/>
    </xf>
    <xf numFmtId="1" fontId="5" fillId="16" borderId="3" xfId="0" applyNumberFormat="1" applyFont="1" applyFill="1" applyBorder="1" applyAlignment="1">
      <alignment horizontal="right" vertical="center" wrapText="1"/>
    </xf>
    <xf numFmtId="1" fontId="5" fillId="21" borderId="1" xfId="0" applyNumberFormat="1" applyFont="1" applyFill="1" applyBorder="1" applyAlignment="1">
      <alignment horizontal="center" vertical="center" wrapText="1"/>
    </xf>
    <xf numFmtId="1" fontId="5" fillId="21" borderId="2" xfId="0" applyNumberFormat="1" applyFont="1" applyFill="1" applyBorder="1" applyAlignment="1">
      <alignment horizontal="center" vertical="center" wrapText="1"/>
    </xf>
    <xf numFmtId="1" fontId="5" fillId="21" borderId="3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" fontId="51" fillId="16" borderId="1" xfId="0" applyNumberFormat="1" applyFont="1" applyFill="1" applyBorder="1" applyAlignment="1">
      <alignment horizontal="right" vertical="center" wrapText="1"/>
    </xf>
    <xf numFmtId="1" fontId="56" fillId="0" borderId="3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/>
    <xf numFmtId="0" fontId="5" fillId="0" borderId="1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3" fillId="0" borderId="1" xfId="0" applyFont="1" applyBorder="1" applyAlignment="1"/>
    <xf numFmtId="49" fontId="51" fillId="0" borderId="1" xfId="0" applyNumberFormat="1" applyFont="1" applyBorder="1" applyAlignment="1">
      <alignment horizontal="center" vertical="center" wrapText="1"/>
    </xf>
    <xf numFmtId="49" fontId="51" fillId="0" borderId="2" xfId="0" applyNumberFormat="1" applyFont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right" vertical="center" wrapText="1"/>
    </xf>
    <xf numFmtId="1" fontId="0" fillId="0" borderId="3" xfId="0" applyNumberFormat="1" applyBorder="1" applyAlignment="1">
      <alignment horizontal="right" vertical="center" wrapText="1"/>
    </xf>
    <xf numFmtId="49" fontId="51" fillId="0" borderId="3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1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17" fillId="7" borderId="11" xfId="0" applyNumberFormat="1" applyFont="1" applyFill="1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17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" fontId="51" fillId="4" borderId="1" xfId="0" applyNumberFormat="1" applyFont="1" applyFill="1" applyBorder="1" applyAlignment="1">
      <alignment horizontal="center" vertical="center" wrapText="1"/>
    </xf>
    <xf numFmtId="1" fontId="56" fillId="0" borderId="3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" fontId="16" fillId="16" borderId="11" xfId="0" applyNumberFormat="1" applyFont="1" applyFill="1" applyBorder="1" applyAlignment="1">
      <alignment horizontal="right" vertical="center" wrapText="1"/>
    </xf>
    <xf numFmtId="1" fontId="16" fillId="16" borderId="10" xfId="0" applyNumberFormat="1" applyFont="1" applyFill="1" applyBorder="1" applyAlignment="1">
      <alignment horizontal="right" vertical="center" wrapText="1"/>
    </xf>
    <xf numFmtId="1" fontId="16" fillId="16" borderId="13" xfId="0" applyNumberFormat="1" applyFont="1" applyFill="1" applyBorder="1" applyAlignment="1">
      <alignment horizontal="right" vertical="center" wrapText="1"/>
    </xf>
    <xf numFmtId="3" fontId="18" fillId="21" borderId="6" xfId="0" applyNumberFormat="1" applyFont="1" applyFill="1" applyBorder="1" applyAlignment="1">
      <alignment horizontal="center" vertical="center" wrapText="1"/>
    </xf>
    <xf numFmtId="0" fontId="5" fillId="8" borderId="1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vertical="center" wrapText="1"/>
    </xf>
    <xf numFmtId="49" fontId="45" fillId="0" borderId="11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wrapText="1"/>
    </xf>
    <xf numFmtId="0" fontId="20" fillId="0" borderId="6" xfId="0" applyFont="1" applyBorder="1" applyAlignment="1">
      <alignment wrapText="1"/>
    </xf>
    <xf numFmtId="0" fontId="20" fillId="0" borderId="13" xfId="0" applyFont="1" applyBorder="1" applyAlignment="1">
      <alignment wrapText="1"/>
    </xf>
    <xf numFmtId="0" fontId="20" fillId="0" borderId="5" xfId="0" applyFont="1" applyBorder="1" applyAlignment="1">
      <alignment wrapText="1"/>
    </xf>
    <xf numFmtId="0" fontId="20" fillId="0" borderId="9" xfId="0" applyFont="1" applyBorder="1" applyAlignment="1">
      <alignment wrapText="1"/>
    </xf>
    <xf numFmtId="0" fontId="51" fillId="0" borderId="1" xfId="0" applyFont="1" applyFill="1" applyBorder="1" applyAlignment="1">
      <alignment horizontal="center" vertical="center"/>
    </xf>
    <xf numFmtId="0" fontId="51" fillId="0" borderId="3" xfId="0" applyFont="1" applyFill="1" applyBorder="1" applyAlignment="1">
      <alignment horizontal="center" vertical="center"/>
    </xf>
    <xf numFmtId="49" fontId="51" fillId="0" borderId="1" xfId="0" applyNumberFormat="1" applyFont="1" applyFill="1" applyBorder="1" applyAlignment="1">
      <alignment horizontal="center" vertical="center" wrapText="1"/>
    </xf>
    <xf numFmtId="0" fontId="56" fillId="0" borderId="3" xfId="0" applyFont="1" applyBorder="1" applyAlignment="1">
      <alignment horizontal="center" vertical="center" wrapText="1"/>
    </xf>
    <xf numFmtId="49" fontId="51" fillId="0" borderId="6" xfId="0" applyNumberFormat="1" applyFont="1" applyFill="1" applyBorder="1" applyAlignment="1">
      <alignment horizontal="center" vertical="center" wrapText="1"/>
    </xf>
    <xf numFmtId="0" fontId="56" fillId="0" borderId="9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3" fontId="5" fillId="4" borderId="6" xfId="0" applyNumberFormat="1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left" vertical="center" wrapText="1"/>
    </xf>
    <xf numFmtId="0" fontId="5" fillId="17" borderId="7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2" xfId="0" applyNumberFormat="1" applyFont="1" applyFill="1" applyBorder="1" applyAlignment="1">
      <alignment horizontal="center" vertical="center" wrapText="1"/>
    </xf>
    <xf numFmtId="49" fontId="9" fillId="10" borderId="3" xfId="0" applyNumberFormat="1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wrapText="1"/>
    </xf>
    <xf numFmtId="0" fontId="9" fillId="11" borderId="19" xfId="0" applyFont="1" applyFill="1" applyBorder="1" applyAlignment="1">
      <alignment horizontal="center" wrapText="1"/>
    </xf>
    <xf numFmtId="0" fontId="9" fillId="11" borderId="18" xfId="0" applyFont="1" applyFill="1" applyBorder="1" applyAlignment="1">
      <alignment horizontal="center" wrapText="1"/>
    </xf>
    <xf numFmtId="0" fontId="9" fillId="9" borderId="11" xfId="0" applyFont="1" applyFill="1" applyBorder="1" applyAlignment="1">
      <alignment horizontal="center" wrapText="1"/>
    </xf>
    <xf numFmtId="0" fontId="9" fillId="9" borderId="6" xfId="0" applyFont="1" applyFill="1" applyBorder="1" applyAlignment="1">
      <alignment horizont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0" fillId="0" borderId="1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9" fillId="4" borderId="1" xfId="0" applyFont="1" applyFill="1" applyBorder="1" applyAlignment="1">
      <alignment horizontal="left" wrapText="1"/>
    </xf>
    <xf numFmtId="0" fontId="9" fillId="4" borderId="2" xfId="0" applyFont="1" applyFill="1" applyBorder="1" applyAlignment="1">
      <alignment horizontal="left" wrapText="1"/>
    </xf>
    <xf numFmtId="0" fontId="9" fillId="4" borderId="3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1" fontId="5" fillId="4" borderId="6" xfId="0" applyNumberFormat="1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5" fillId="8" borderId="1" xfId="2" applyFont="1" applyFill="1" applyBorder="1" applyAlignment="1">
      <alignment horizontal="left" vertical="center" wrapText="1"/>
    </xf>
    <xf numFmtId="0" fontId="10" fillId="8" borderId="2" xfId="2" applyFont="1" applyFill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3" fillId="18" borderId="7" xfId="0" applyFont="1" applyFill="1" applyBorder="1" applyAlignment="1">
      <alignment horizontal="center" vertical="center" wrapText="1"/>
    </xf>
    <xf numFmtId="4" fontId="3" fillId="13" borderId="11" xfId="0" applyNumberFormat="1" applyFont="1" applyFill="1" applyBorder="1" applyAlignment="1">
      <alignment horizontal="right" vertical="center" wrapText="1"/>
    </xf>
    <xf numFmtId="4" fontId="3" fillId="13" borderId="10" xfId="0" applyNumberFormat="1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1" fontId="3" fillId="7" borderId="4" xfId="0" applyNumberFormat="1" applyFont="1" applyFill="1" applyBorder="1" applyAlignment="1">
      <alignment horizontal="right" vertical="center" wrapText="1"/>
    </xf>
    <xf numFmtId="1" fontId="3" fillId="7" borderId="0" xfId="0" applyNumberFormat="1" applyFont="1" applyFill="1" applyBorder="1" applyAlignment="1">
      <alignment horizontal="right" vertical="center" wrapText="1"/>
    </xf>
    <xf numFmtId="1" fontId="3" fillId="7" borderId="5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3" fontId="5" fillId="4" borderId="2" xfId="0" applyNumberFormat="1" applyFont="1" applyFill="1" applyBorder="1" applyAlignment="1">
      <alignment horizontal="center" wrapText="1"/>
    </xf>
    <xf numFmtId="3" fontId="5" fillId="4" borderId="1" xfId="0" applyNumberFormat="1" applyFont="1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 vertical="center" wrapText="1"/>
    </xf>
    <xf numFmtId="1" fontId="5" fillId="7" borderId="1" xfId="0" applyNumberFormat="1" applyFont="1" applyFill="1" applyBorder="1" applyAlignment="1">
      <alignment horizontal="right" wrapText="1"/>
    </xf>
    <xf numFmtId="1" fontId="5" fillId="7" borderId="2" xfId="0" applyNumberFormat="1" applyFont="1" applyFill="1" applyBorder="1" applyAlignment="1">
      <alignment horizontal="right" wrapText="1"/>
    </xf>
    <xf numFmtId="49" fontId="10" fillId="0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right" vertical="center" wrapText="1"/>
    </xf>
    <xf numFmtId="1" fontId="3" fillId="7" borderId="2" xfId="0" applyNumberFormat="1" applyFont="1" applyFill="1" applyBorder="1" applyAlignment="1">
      <alignment horizontal="right" vertical="center" wrapText="1"/>
    </xf>
    <xf numFmtId="1" fontId="3" fillId="7" borderId="3" xfId="0" applyNumberFormat="1" applyFont="1" applyFill="1" applyBorder="1" applyAlignment="1">
      <alignment horizontal="right" vertical="center" wrapText="1"/>
    </xf>
    <xf numFmtId="1" fontId="5" fillId="7" borderId="3" xfId="0" applyNumberFormat="1" applyFont="1" applyFill="1" applyBorder="1" applyAlignment="1">
      <alignment horizontal="right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51" fillId="0" borderId="1" xfId="0" applyNumberFormat="1" applyFont="1" applyFill="1" applyBorder="1" applyAlignment="1">
      <alignment horizontal="center" vertical="center"/>
    </xf>
    <xf numFmtId="14" fontId="51" fillId="0" borderId="2" xfId="0" applyNumberFormat="1" applyFont="1" applyFill="1" applyBorder="1" applyAlignment="1">
      <alignment horizontal="center" vertical="center"/>
    </xf>
    <xf numFmtId="14" fontId="51" fillId="0" borderId="3" xfId="0" applyNumberFormat="1" applyFont="1" applyFill="1" applyBorder="1" applyAlignment="1">
      <alignment horizontal="center" vertical="center"/>
    </xf>
    <xf numFmtId="14" fontId="42" fillId="0" borderId="1" xfId="0" applyNumberFormat="1" applyFont="1" applyFill="1" applyBorder="1" applyAlignment="1">
      <alignment horizontal="center" vertical="center" wrapText="1"/>
    </xf>
    <xf numFmtId="14" fontId="42" fillId="0" borderId="2" xfId="0" applyNumberFormat="1" applyFont="1" applyFill="1" applyBorder="1" applyAlignment="1">
      <alignment horizontal="center" vertical="center" wrapText="1"/>
    </xf>
    <xf numFmtId="14" fontId="42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5" fillId="12" borderId="1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14" fontId="5" fillId="12" borderId="1" xfId="0" applyNumberFormat="1" applyFont="1" applyFill="1" applyBorder="1" applyAlignment="1">
      <alignment horizontal="center" vertical="center" wrapText="1"/>
    </xf>
    <xf numFmtId="49" fontId="5" fillId="12" borderId="2" xfId="0" applyNumberFormat="1" applyFont="1" applyFill="1" applyBorder="1" applyAlignment="1">
      <alignment horizontal="center" vertical="center" wrapText="1"/>
    </xf>
    <xf numFmtId="1" fontId="5" fillId="7" borderId="10" xfId="0" applyNumberFormat="1" applyFont="1" applyFill="1" applyBorder="1" applyAlignment="1">
      <alignment horizontal="right" vertical="center" wrapText="1"/>
    </xf>
    <xf numFmtId="4" fontId="3" fillId="13" borderId="10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13" borderId="10" xfId="0" applyNumberFormat="1" applyFont="1" applyFill="1" applyBorder="1" applyAlignment="1">
      <alignment vertical="center" wrapText="1"/>
    </xf>
    <xf numFmtId="0" fontId="55" fillId="0" borderId="11" xfId="0" applyFont="1" applyBorder="1" applyAlignment="1">
      <alignment horizontal="left" vertical="center" wrapText="1"/>
    </xf>
    <xf numFmtId="0" fontId="55" fillId="0" borderId="4" xfId="0" applyFont="1" applyBorder="1" applyAlignment="1">
      <alignment horizontal="left" vertical="center" wrapText="1"/>
    </xf>
    <xf numFmtId="0" fontId="55" fillId="0" borderId="6" xfId="0" applyFont="1" applyBorder="1" applyAlignment="1">
      <alignment horizontal="left" vertical="center" wrapText="1"/>
    </xf>
    <xf numFmtId="0" fontId="55" fillId="0" borderId="10" xfId="0" applyFont="1" applyBorder="1" applyAlignment="1">
      <alignment horizontal="left" vertical="center" wrapText="1"/>
    </xf>
    <xf numFmtId="0" fontId="55" fillId="0" borderId="0" xfId="0" applyFont="1" applyBorder="1" applyAlignment="1">
      <alignment horizontal="left" vertical="center" wrapText="1"/>
    </xf>
    <xf numFmtId="0" fontId="55" fillId="0" borderId="7" xfId="0" applyFont="1" applyBorder="1" applyAlignment="1">
      <alignment horizontal="left" vertical="center" wrapText="1"/>
    </xf>
    <xf numFmtId="0" fontId="55" fillId="0" borderId="13" xfId="0" applyFont="1" applyBorder="1" applyAlignment="1">
      <alignment horizontal="left" vertical="center" wrapText="1"/>
    </xf>
    <xf numFmtId="0" fontId="55" fillId="0" borderId="5" xfId="0" applyFont="1" applyBorder="1" applyAlignment="1">
      <alignment horizontal="left" vertical="center" wrapText="1"/>
    </xf>
    <xf numFmtId="0" fontId="55" fillId="0" borderId="9" xfId="0" applyFont="1" applyBorder="1" applyAlignment="1">
      <alignment horizontal="left" vertical="center" wrapText="1"/>
    </xf>
    <xf numFmtId="1" fontId="23" fillId="0" borderId="2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3" fontId="17" fillId="4" borderId="6" xfId="0" applyNumberFormat="1" applyFont="1" applyFill="1" applyBorder="1" applyAlignment="1">
      <alignment horizontal="center" vertical="center" wrapText="1"/>
    </xf>
    <xf numFmtId="3" fontId="17" fillId="4" borderId="7" xfId="0" applyNumberFormat="1" applyFont="1" applyFill="1" applyBorder="1" applyAlignment="1">
      <alignment horizontal="center" vertical="center" wrapText="1"/>
    </xf>
    <xf numFmtId="4" fontId="5" fillId="13" borderId="11" xfId="0" applyNumberFormat="1" applyFont="1" applyFill="1" applyBorder="1" applyAlignment="1">
      <alignment vertical="center" wrapText="1"/>
    </xf>
    <xf numFmtId="1" fontId="22" fillId="16" borderId="1" xfId="0" applyNumberFormat="1" applyFont="1" applyFill="1" applyBorder="1" applyAlignment="1">
      <alignment horizontal="right" vertical="center" wrapText="1"/>
    </xf>
    <xf numFmtId="1" fontId="22" fillId="16" borderId="2" xfId="0" applyNumberFormat="1" applyFont="1" applyFill="1" applyBorder="1" applyAlignment="1">
      <alignment horizontal="right" vertical="center" wrapText="1"/>
    </xf>
    <xf numFmtId="0" fontId="29" fillId="0" borderId="0" xfId="1" applyFont="1" applyAlignment="1" applyProtection="1">
      <alignment horizontal="left" wrapText="1"/>
    </xf>
    <xf numFmtId="0" fontId="3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1" fontId="18" fillId="7" borderId="10" xfId="0" applyNumberFormat="1" applyFont="1" applyFill="1" applyBorder="1" applyAlignment="1">
      <alignment horizontal="right" vertical="center" wrapText="1"/>
    </xf>
    <xf numFmtId="1" fontId="18" fillId="7" borderId="13" xfId="0" applyNumberFormat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top" wrapText="1"/>
    </xf>
    <xf numFmtId="0" fontId="27" fillId="0" borderId="11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1" fontId="17" fillId="7" borderId="10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2" fillId="7" borderId="2" xfId="0" applyNumberFormat="1" applyFont="1" applyFill="1" applyBorder="1" applyAlignment="1">
      <alignment horizontal="right" vertical="center" wrapText="1"/>
    </xf>
    <xf numFmtId="1" fontId="32" fillId="7" borderId="3" xfId="0" applyNumberFormat="1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1" fillId="0" borderId="2" xfId="0" applyFont="1" applyFill="1" applyBorder="1" applyAlignment="1">
      <alignment wrapText="1"/>
    </xf>
    <xf numFmtId="0" fontId="32" fillId="0" borderId="11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 wrapText="1"/>
    </xf>
    <xf numFmtId="1" fontId="22" fillId="16" borderId="1" xfId="0" applyNumberFormat="1" applyFont="1" applyFill="1" applyBorder="1" applyAlignment="1">
      <alignment horizontal="right" wrapText="1"/>
    </xf>
    <xf numFmtId="1" fontId="22" fillId="16" borderId="2" xfId="0" applyNumberFormat="1" applyFont="1" applyFill="1" applyBorder="1" applyAlignment="1">
      <alignment horizontal="right" wrapText="1"/>
    </xf>
    <xf numFmtId="3" fontId="22" fillId="21" borderId="1" xfId="0" applyNumberFormat="1" applyFont="1" applyFill="1" applyBorder="1" applyAlignment="1">
      <alignment horizontal="center" wrapText="1"/>
    </xf>
    <xf numFmtId="3" fontId="22" fillId="21" borderId="2" xfId="0" applyNumberFormat="1" applyFont="1" applyFill="1" applyBorder="1" applyAlignment="1">
      <alignment horizontal="center" wrapText="1"/>
    </xf>
    <xf numFmtId="3" fontId="32" fillId="4" borderId="1" xfId="0" applyNumberFormat="1" applyFont="1" applyFill="1" applyBorder="1" applyAlignment="1">
      <alignment horizontal="center" vertical="center" wrapText="1"/>
    </xf>
    <xf numFmtId="3" fontId="32" fillId="4" borderId="2" xfId="0" applyNumberFormat="1" applyFont="1" applyFill="1" applyBorder="1" applyAlignment="1">
      <alignment horizontal="center" vertical="center" wrapText="1"/>
    </xf>
    <xf numFmtId="3" fontId="32" fillId="4" borderId="3" xfId="0" applyNumberFormat="1" applyFont="1" applyFill="1" applyBorder="1" applyAlignment="1">
      <alignment horizontal="center" vertical="center" wrapText="1"/>
    </xf>
    <xf numFmtId="14" fontId="22" fillId="0" borderId="1" xfId="0" applyNumberFormat="1" applyFont="1" applyFill="1" applyBorder="1" applyAlignment="1">
      <alignment horizontal="center" vertical="center" wrapText="1"/>
    </xf>
    <xf numFmtId="14" fontId="22" fillId="0" borderId="2" xfId="0" applyNumberFormat="1" applyFont="1" applyFill="1" applyBorder="1" applyAlignment="1">
      <alignment horizontal="center" vertical="center" wrapText="1"/>
    </xf>
    <xf numFmtId="3" fontId="22" fillId="21" borderId="1" xfId="0" applyNumberFormat="1" applyFont="1" applyFill="1" applyBorder="1" applyAlignment="1">
      <alignment horizontal="center" vertical="center" wrapText="1"/>
    </xf>
    <xf numFmtId="3" fontId="22" fillId="21" borderId="2" xfId="0" applyNumberFormat="1" applyFont="1" applyFill="1" applyBorder="1" applyAlignment="1">
      <alignment horizontal="center" vertical="center" wrapText="1"/>
    </xf>
    <xf numFmtId="1" fontId="5" fillId="16" borderId="1" xfId="0" applyNumberFormat="1" applyFont="1" applyFill="1" applyBorder="1" applyAlignment="1" applyProtection="1">
      <alignment horizontal="right" vertical="center"/>
    </xf>
    <xf numFmtId="1" fontId="5" fillId="16" borderId="2" xfId="0" applyNumberFormat="1" applyFont="1" applyFill="1" applyBorder="1" applyAlignment="1" applyProtection="1">
      <alignment horizontal="right" vertical="center"/>
    </xf>
    <xf numFmtId="1" fontId="5" fillId="16" borderId="3" xfId="0" applyNumberFormat="1" applyFont="1" applyFill="1" applyBorder="1" applyAlignment="1" applyProtection="1">
      <alignment horizontal="right" vertical="center"/>
    </xf>
    <xf numFmtId="1" fontId="5" fillId="4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3" fillId="7" borderId="10" xfId="0" applyNumberFormat="1" applyFont="1" applyFill="1" applyBorder="1" applyAlignment="1">
      <alignment horizontal="right" vertical="center" wrapText="1"/>
    </xf>
    <xf numFmtId="1" fontId="5" fillId="7" borderId="11" xfId="0" applyNumberFormat="1" applyFont="1" applyFill="1" applyBorder="1" applyAlignment="1">
      <alignment horizontal="right" vertical="center" wrapText="1"/>
    </xf>
    <xf numFmtId="1" fontId="5" fillId="7" borderId="13" xfId="0" applyNumberFormat="1" applyFont="1" applyFill="1" applyBorder="1" applyAlignment="1">
      <alignment horizontal="right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49" fontId="5" fillId="12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" fontId="17" fillId="0" borderId="3" xfId="0" applyNumberFormat="1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50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1" xfId="0" applyFont="1" applyBorder="1" applyAlignment="1">
      <alignment wrapText="1"/>
    </xf>
    <xf numFmtId="0" fontId="23" fillId="0" borderId="2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0" fillId="0" borderId="22" xfId="0" applyFont="1" applyBorder="1" applyAlignment="1">
      <alignment wrapText="1"/>
    </xf>
    <xf numFmtId="0" fontId="49" fillId="0" borderId="2" xfId="0" applyFont="1" applyBorder="1" applyAlignment="1"/>
    <xf numFmtId="0" fontId="51" fillId="0" borderId="1" xfId="0" applyFont="1" applyBorder="1" applyAlignment="1">
      <alignment horizontal="center"/>
    </xf>
    <xf numFmtId="0" fontId="51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1" fontId="44" fillId="7" borderId="1" xfId="0" applyNumberFormat="1" applyFont="1" applyFill="1" applyBorder="1" applyAlignment="1">
      <alignment horizontal="right" vertical="center" wrapText="1"/>
    </xf>
    <xf numFmtId="1" fontId="44" fillId="7" borderId="2" xfId="0" applyNumberFormat="1" applyFont="1" applyFill="1" applyBorder="1" applyAlignment="1">
      <alignment horizontal="right" vertical="center" wrapText="1"/>
    </xf>
    <xf numFmtId="1" fontId="44" fillId="7" borderId="3" xfId="0" applyNumberFormat="1" applyFont="1" applyFill="1" applyBorder="1" applyAlignment="1">
      <alignment horizontal="right" vertical="center" wrapText="1"/>
    </xf>
    <xf numFmtId="4" fontId="22" fillId="0" borderId="2" xfId="0" applyNumberFormat="1" applyFont="1" applyBorder="1" applyAlignment="1">
      <alignment vertical="center" wrapText="1"/>
    </xf>
    <xf numFmtId="4" fontId="22" fillId="0" borderId="3" xfId="0" applyNumberFormat="1" applyFont="1" applyBorder="1" applyAlignment="1">
      <alignment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3" fillId="17" borderId="7" xfId="0" applyFont="1" applyFill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" fontId="3" fillId="16" borderId="6" xfId="0" applyNumberFormat="1" applyFont="1" applyFill="1" applyBorder="1" applyAlignment="1">
      <alignment horizontal="right" vertical="center" wrapText="1"/>
    </xf>
    <xf numFmtId="1" fontId="3" fillId="16" borderId="7" xfId="0" applyNumberFormat="1" applyFont="1" applyFill="1" applyBorder="1" applyAlignment="1">
      <alignment horizontal="right" vertical="center" wrapText="1"/>
    </xf>
    <xf numFmtId="1" fontId="3" fillId="16" borderId="9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3" fillId="21" borderId="1" xfId="0" applyNumberFormat="1" applyFont="1" applyFill="1" applyBorder="1" applyAlignment="1">
      <alignment horizontal="center" vertical="center" wrapText="1"/>
    </xf>
    <xf numFmtId="1" fontId="3" fillId="21" borderId="2" xfId="0" applyNumberFormat="1" applyFont="1" applyFill="1" applyBorder="1" applyAlignment="1">
      <alignment horizontal="center" vertical="center" wrapText="1"/>
    </xf>
    <xf numFmtId="1" fontId="3" fillId="21" borderId="3" xfId="0" applyNumberFormat="1" applyFont="1" applyFill="1" applyBorder="1" applyAlignment="1">
      <alignment horizontal="center" vertical="center" wrapText="1"/>
    </xf>
  </cellXfs>
  <cellStyles count="5">
    <cellStyle name="Hypertextové prepojenie" xfId="1" builtinId="8"/>
    <cellStyle name="Normálna" xfId="0" builtinId="0"/>
    <cellStyle name="Normálne 2" xfId="2"/>
    <cellStyle name="Normálne 2 2" xfId="3"/>
    <cellStyle name="Percentá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A7" zoomScaleNormal="100" workbookViewId="0">
      <selection activeCell="G48" sqref="G48"/>
    </sheetView>
  </sheetViews>
  <sheetFormatPr defaultRowHeight="14.4" x14ac:dyDescent="0.3"/>
  <cols>
    <col min="1" max="1" width="4.5546875" customWidth="1"/>
    <col min="2" max="2" width="14.5546875" customWidth="1"/>
    <col min="3" max="3" width="14.109375" customWidth="1"/>
    <col min="4" max="4" width="14.5546875" customWidth="1"/>
    <col min="5" max="5" width="12" customWidth="1"/>
    <col min="6" max="7" width="12.109375" customWidth="1"/>
    <col min="8" max="8" width="13.44140625" customWidth="1"/>
    <col min="9" max="9" width="14.109375" customWidth="1"/>
    <col min="10" max="10" width="13.33203125" customWidth="1"/>
    <col min="11" max="11" width="20.109375" customWidth="1"/>
  </cols>
  <sheetData>
    <row r="1" spans="1:11" ht="18" x14ac:dyDescent="0.35">
      <c r="A1" s="77" t="s">
        <v>133</v>
      </c>
    </row>
    <row r="2" spans="1:11" ht="18" x14ac:dyDescent="0.35">
      <c r="A2" s="77"/>
    </row>
    <row r="3" spans="1:11" s="73" customFormat="1" ht="26.25" customHeight="1" x14ac:dyDescent="0.3">
      <c r="A3" s="132" t="s">
        <v>134</v>
      </c>
      <c r="B3" s="499" t="s">
        <v>142</v>
      </c>
      <c r="C3" s="500"/>
      <c r="D3" s="500"/>
      <c r="E3" s="500"/>
      <c r="F3" s="500"/>
      <c r="G3" s="500"/>
      <c r="H3" s="500"/>
      <c r="I3" s="501"/>
      <c r="J3" s="74" t="s">
        <v>132</v>
      </c>
      <c r="K3" s="72"/>
    </row>
    <row r="4" spans="1:11" ht="35.25" customHeight="1" thickBot="1" x14ac:dyDescent="0.55000000000000004">
      <c r="A4" s="99" t="s">
        <v>135</v>
      </c>
      <c r="B4" s="502" t="s">
        <v>136</v>
      </c>
      <c r="C4" s="502"/>
      <c r="D4" s="502"/>
      <c r="E4" s="502"/>
      <c r="F4" s="502"/>
      <c r="G4" s="502"/>
      <c r="H4" s="502"/>
      <c r="I4" s="502"/>
      <c r="J4" s="76"/>
    </row>
    <row r="5" spans="1:11" ht="31.5" customHeight="1" thickBot="1" x14ac:dyDescent="0.35">
      <c r="A5" s="99" t="s">
        <v>137</v>
      </c>
      <c r="B5" s="502" t="s">
        <v>292</v>
      </c>
      <c r="C5" s="502"/>
      <c r="D5" s="502"/>
      <c r="E5" s="502"/>
      <c r="F5" s="502"/>
      <c r="G5" s="502"/>
      <c r="H5" s="502"/>
      <c r="I5" s="502"/>
      <c r="J5" s="75"/>
    </row>
    <row r="6" spans="1:11" ht="50.25" customHeight="1" x14ac:dyDescent="0.3">
      <c r="A6" s="99" t="s">
        <v>138</v>
      </c>
      <c r="B6" s="502" t="s">
        <v>293</v>
      </c>
      <c r="C6" s="502"/>
      <c r="D6" s="502"/>
      <c r="E6" s="502"/>
      <c r="F6" s="502"/>
      <c r="G6" s="502"/>
      <c r="H6" s="502"/>
      <c r="I6" s="502"/>
    </row>
    <row r="7" spans="1:11" ht="36.75" customHeight="1" x14ac:dyDescent="0.3">
      <c r="A7" s="162" t="s">
        <v>139</v>
      </c>
      <c r="B7" s="503" t="s">
        <v>244</v>
      </c>
      <c r="C7" s="503"/>
      <c r="D7" s="503"/>
      <c r="E7" s="503"/>
      <c r="F7" s="503"/>
      <c r="G7" s="503"/>
      <c r="H7" s="503"/>
      <c r="I7" s="503"/>
      <c r="J7" s="155"/>
    </row>
    <row r="8" spans="1:11" ht="36" customHeight="1" x14ac:dyDescent="0.3">
      <c r="A8" s="161" t="s">
        <v>140</v>
      </c>
      <c r="B8" s="509" t="s">
        <v>245</v>
      </c>
      <c r="C8" s="509"/>
      <c r="D8" s="509"/>
      <c r="E8" s="509"/>
      <c r="F8" s="509"/>
      <c r="G8" s="509"/>
      <c r="H8" s="509"/>
      <c r="I8" s="509"/>
    </row>
    <row r="9" spans="1:11" ht="59.25" customHeight="1" x14ac:dyDescent="0.3">
      <c r="A9" s="160" t="s">
        <v>141</v>
      </c>
      <c r="B9" s="510" t="s">
        <v>202</v>
      </c>
      <c r="C9" s="510"/>
      <c r="D9" s="510"/>
      <c r="E9" s="510"/>
      <c r="F9" s="510"/>
      <c r="G9" s="510"/>
      <c r="H9" s="510"/>
      <c r="I9" s="510"/>
    </row>
    <row r="10" spans="1:11" ht="95.4" customHeight="1" x14ac:dyDescent="0.3">
      <c r="A10" s="99" t="s">
        <v>143</v>
      </c>
      <c r="B10" s="507" t="s">
        <v>208</v>
      </c>
      <c r="C10" s="508"/>
      <c r="D10" s="508"/>
      <c r="E10" s="508"/>
      <c r="F10" s="508"/>
      <c r="G10" s="508"/>
      <c r="H10" s="508"/>
      <c r="I10" s="508"/>
    </row>
    <row r="11" spans="1:11" ht="68.400000000000006" customHeight="1" x14ac:dyDescent="0.3">
      <c r="A11" s="99" t="s">
        <v>144</v>
      </c>
      <c r="B11" s="504" t="s">
        <v>206</v>
      </c>
      <c r="C11" s="505"/>
      <c r="D11" s="505"/>
      <c r="E11" s="505"/>
      <c r="F11" s="505"/>
      <c r="G11" s="505"/>
      <c r="H11" s="505"/>
      <c r="I11" s="506"/>
    </row>
    <row r="12" spans="1:11" ht="78" customHeight="1" x14ac:dyDescent="0.3">
      <c r="A12" s="99" t="s">
        <v>146</v>
      </c>
      <c r="B12" s="492" t="s">
        <v>241</v>
      </c>
      <c r="C12" s="492"/>
      <c r="D12" s="492"/>
      <c r="E12" s="492"/>
      <c r="F12" s="492"/>
      <c r="G12" s="492"/>
      <c r="H12" s="492"/>
      <c r="I12" s="492"/>
    </row>
    <row r="13" spans="1:11" ht="31.5" customHeight="1" x14ac:dyDescent="0.3">
      <c r="A13" s="99" t="s">
        <v>203</v>
      </c>
      <c r="B13" s="496" t="s">
        <v>207</v>
      </c>
      <c r="C13" s="497"/>
      <c r="D13" s="497"/>
      <c r="E13" s="497"/>
      <c r="F13" s="497"/>
      <c r="G13" s="497"/>
      <c r="H13" s="497"/>
      <c r="I13" s="498"/>
    </row>
    <row r="14" spans="1:11" ht="35.25" customHeight="1" x14ac:dyDescent="0.3">
      <c r="A14" s="142" t="s">
        <v>205</v>
      </c>
      <c r="B14" s="493" t="s">
        <v>204</v>
      </c>
      <c r="C14" s="494"/>
      <c r="D14" s="494"/>
      <c r="E14" s="494"/>
      <c r="F14" s="494"/>
      <c r="G14" s="494"/>
      <c r="H14" s="494"/>
      <c r="I14" s="495"/>
    </row>
  </sheetData>
  <mergeCells count="12">
    <mergeCell ref="B12:I12"/>
    <mergeCell ref="B14:I14"/>
    <mergeCell ref="B13:I13"/>
    <mergeCell ref="B3:I3"/>
    <mergeCell ref="B4:I4"/>
    <mergeCell ref="B5:I5"/>
    <mergeCell ref="B6:I6"/>
    <mergeCell ref="B7:I7"/>
    <mergeCell ref="B11:I11"/>
    <mergeCell ref="B10:I10"/>
    <mergeCell ref="B8:I8"/>
    <mergeCell ref="B9:I9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1"/>
  <sheetViews>
    <sheetView tabSelected="1" zoomScale="85" zoomScaleNormal="85" workbookViewId="0">
      <pane ySplit="7" topLeftCell="A200" activePane="bottomLeft" state="frozen"/>
      <selection pane="bottomLeft" sqref="A1:H1"/>
    </sheetView>
  </sheetViews>
  <sheetFormatPr defaultRowHeight="14.4" x14ac:dyDescent="0.3"/>
  <cols>
    <col min="1" max="1" width="5.33203125" style="30" customWidth="1"/>
    <col min="2" max="2" width="67.109375" style="109" customWidth="1"/>
    <col min="3" max="3" width="10.109375" style="4" customWidth="1"/>
    <col min="4" max="4" width="12.33203125" style="426" customWidth="1"/>
    <col min="5" max="5" width="12.44140625" style="39" customWidth="1"/>
    <col min="6" max="6" width="9.109375" style="45" customWidth="1"/>
    <col min="7" max="7" width="13.6640625" style="41" customWidth="1"/>
    <col min="8" max="9" width="17.33203125" style="133" customWidth="1"/>
    <col min="10" max="10" width="26" style="1" customWidth="1"/>
    <col min="11" max="11" width="14.88671875" bestFit="1" customWidth="1"/>
  </cols>
  <sheetData>
    <row r="1" spans="1:15" s="2" customFormat="1" ht="30.6" thickBot="1" x14ac:dyDescent="0.55000000000000004">
      <c r="A1" s="645" t="s">
        <v>482</v>
      </c>
      <c r="B1" s="645"/>
      <c r="C1" s="645"/>
      <c r="D1" s="645"/>
      <c r="E1" s="645"/>
      <c r="F1" s="645"/>
      <c r="G1" s="645"/>
      <c r="H1" s="645"/>
      <c r="I1" s="137"/>
      <c r="J1" s="137" t="s">
        <v>132</v>
      </c>
      <c r="K1" s="138">
        <v>1957.5</v>
      </c>
      <c r="L1" s="139"/>
      <c r="M1" s="139"/>
      <c r="N1" s="139"/>
      <c r="O1" s="139"/>
    </row>
    <row r="2" spans="1:15" s="2" customFormat="1" ht="30.75" customHeight="1" thickBot="1" x14ac:dyDescent="0.55000000000000004">
      <c r="A2" s="645" t="s">
        <v>400</v>
      </c>
      <c r="B2" s="645"/>
      <c r="C2" s="645"/>
      <c r="D2" s="645"/>
      <c r="E2" s="645"/>
      <c r="F2" s="645"/>
      <c r="G2" s="645"/>
      <c r="H2" s="645"/>
      <c r="I2" s="145" t="s">
        <v>170</v>
      </c>
      <c r="J2" s="144" t="s">
        <v>288</v>
      </c>
    </row>
    <row r="3" spans="1:15" ht="33" customHeight="1" thickBot="1" x14ac:dyDescent="0.55000000000000004">
      <c r="A3" s="646" t="s">
        <v>95</v>
      </c>
      <c r="B3" s="646"/>
      <c r="C3" s="646"/>
      <c r="D3" s="646"/>
      <c r="E3" s="646"/>
      <c r="F3" s="646"/>
      <c r="G3" s="646"/>
      <c r="H3" s="646"/>
      <c r="I3" s="153">
        <v>50</v>
      </c>
      <c r="J3" s="149">
        <f>I3*1950</f>
        <v>97500</v>
      </c>
    </row>
    <row r="4" spans="1:15" ht="15" thickBot="1" x14ac:dyDescent="0.35">
      <c r="A4" s="3"/>
      <c r="F4" s="40" t="s">
        <v>96</v>
      </c>
      <c r="J4" s="148">
        <f>J3-G355</f>
        <v>300</v>
      </c>
    </row>
    <row r="5" spans="1:15" ht="15" customHeight="1" thickBot="1" x14ac:dyDescent="0.35">
      <c r="A5" s="5" t="s">
        <v>97</v>
      </c>
      <c r="B5" s="110" t="s">
        <v>98</v>
      </c>
      <c r="C5" s="647" t="s">
        <v>99</v>
      </c>
      <c r="D5" s="650" t="s">
        <v>104</v>
      </c>
      <c r="E5" s="651"/>
      <c r="F5" s="652"/>
      <c r="G5" s="664" t="s">
        <v>100</v>
      </c>
      <c r="H5" s="655" t="s">
        <v>123</v>
      </c>
      <c r="I5" s="655" t="s">
        <v>124</v>
      </c>
      <c r="J5" s="655" t="s">
        <v>101</v>
      </c>
    </row>
    <row r="6" spans="1:15" ht="25.5" customHeight="1" x14ac:dyDescent="0.3">
      <c r="A6" s="6" t="s">
        <v>102</v>
      </c>
      <c r="B6" s="111" t="s">
        <v>103</v>
      </c>
      <c r="C6" s="648"/>
      <c r="D6" s="427" t="s">
        <v>105</v>
      </c>
      <c r="E6" s="653" t="s">
        <v>120</v>
      </c>
      <c r="F6" s="654"/>
      <c r="G6" s="665"/>
      <c r="H6" s="656"/>
      <c r="I6" s="656"/>
      <c r="J6" s="656"/>
    </row>
    <row r="7" spans="1:15" ht="13.5" customHeight="1" thickBot="1" x14ac:dyDescent="0.35">
      <c r="A7" s="7"/>
      <c r="B7" s="112"/>
      <c r="C7" s="649"/>
      <c r="D7" s="428">
        <v>3.1675</v>
      </c>
      <c r="E7" s="51" t="s">
        <v>122</v>
      </c>
      <c r="F7" s="52" t="s">
        <v>121</v>
      </c>
      <c r="G7" s="666"/>
      <c r="H7" s="657"/>
      <c r="I7" s="657"/>
      <c r="J7" s="657"/>
    </row>
    <row r="8" spans="1:15" x14ac:dyDescent="0.3">
      <c r="A8" s="658"/>
      <c r="B8" s="659"/>
      <c r="C8" s="659"/>
      <c r="D8" s="659"/>
      <c r="E8" s="659"/>
      <c r="F8" s="659"/>
      <c r="G8" s="659"/>
      <c r="H8" s="660"/>
      <c r="I8" s="134"/>
    </row>
    <row r="9" spans="1:15" ht="15.75" customHeight="1" x14ac:dyDescent="0.3">
      <c r="A9" s="540" t="s">
        <v>237</v>
      </c>
      <c r="B9" s="541"/>
      <c r="C9" s="541"/>
      <c r="D9" s="541"/>
      <c r="E9" s="541"/>
      <c r="F9" s="541"/>
      <c r="G9" s="541"/>
      <c r="H9" s="542"/>
      <c r="I9" s="108"/>
    </row>
    <row r="10" spans="1:15" ht="15" thickBot="1" x14ac:dyDescent="0.35">
      <c r="A10" s="661"/>
      <c r="B10" s="662"/>
      <c r="C10" s="662"/>
      <c r="D10" s="662"/>
      <c r="E10" s="662"/>
      <c r="F10" s="662"/>
      <c r="G10" s="662"/>
      <c r="H10" s="663"/>
      <c r="I10" s="38"/>
    </row>
    <row r="11" spans="1:15" ht="14.4" customHeight="1" x14ac:dyDescent="0.3">
      <c r="A11" s="565" t="s">
        <v>106</v>
      </c>
      <c r="B11" s="33" t="s">
        <v>386</v>
      </c>
      <c r="C11" s="586">
        <v>45291</v>
      </c>
      <c r="D11" s="556">
        <v>950</v>
      </c>
      <c r="E11" s="377">
        <v>150</v>
      </c>
      <c r="F11" s="373" t="s">
        <v>1</v>
      </c>
      <c r="G11" s="670">
        <v>350</v>
      </c>
      <c r="H11" s="534" t="s">
        <v>189</v>
      </c>
      <c r="I11" s="534" t="s">
        <v>107</v>
      </c>
      <c r="J11" s="667"/>
    </row>
    <row r="12" spans="1:15" ht="18.899999999999999" customHeight="1" thickBot="1" x14ac:dyDescent="0.35">
      <c r="A12" s="565"/>
      <c r="B12" s="196" t="s">
        <v>429</v>
      </c>
      <c r="C12" s="550"/>
      <c r="D12" s="557"/>
      <c r="E12" s="378">
        <v>4000</v>
      </c>
      <c r="F12" s="366" t="s">
        <v>321</v>
      </c>
      <c r="G12" s="670"/>
      <c r="H12" s="535"/>
      <c r="I12" s="535"/>
      <c r="J12" s="668"/>
    </row>
    <row r="13" spans="1:15" ht="14.4" customHeight="1" x14ac:dyDescent="0.3">
      <c r="A13" s="564" t="s">
        <v>108</v>
      </c>
      <c r="B13" s="36" t="s">
        <v>147</v>
      </c>
      <c r="C13" s="549">
        <v>45291</v>
      </c>
      <c r="D13" s="556">
        <v>300</v>
      </c>
      <c r="E13" s="60"/>
      <c r="F13" s="254"/>
      <c r="G13" s="671">
        <v>100</v>
      </c>
      <c r="H13" s="534" t="s">
        <v>268</v>
      </c>
      <c r="I13" s="534" t="s">
        <v>181</v>
      </c>
      <c r="J13" s="667"/>
    </row>
    <row r="14" spans="1:15" ht="27" customHeight="1" x14ac:dyDescent="0.3">
      <c r="A14" s="565"/>
      <c r="B14" s="197" t="s">
        <v>463</v>
      </c>
      <c r="C14" s="550"/>
      <c r="D14" s="587"/>
      <c r="E14" s="61">
        <v>100</v>
      </c>
      <c r="F14" s="253" t="s">
        <v>1</v>
      </c>
      <c r="G14" s="672"/>
      <c r="H14" s="535"/>
      <c r="I14" s="535"/>
      <c r="J14" s="668"/>
    </row>
    <row r="15" spans="1:15" ht="27" customHeight="1" x14ac:dyDescent="0.3">
      <c r="A15" s="565"/>
      <c r="B15" s="197" t="s">
        <v>464</v>
      </c>
      <c r="C15" s="550"/>
      <c r="D15" s="587"/>
      <c r="E15" s="61"/>
      <c r="F15" s="491"/>
      <c r="G15" s="672"/>
      <c r="H15" s="535"/>
      <c r="I15" s="535"/>
      <c r="J15" s="668"/>
    </row>
    <row r="16" spans="1:15" ht="27" customHeight="1" x14ac:dyDescent="0.3">
      <c r="A16" s="565"/>
      <c r="B16" s="197" t="s">
        <v>465</v>
      </c>
      <c r="C16" s="550"/>
      <c r="D16" s="587"/>
      <c r="E16" s="61"/>
      <c r="F16" s="491"/>
      <c r="G16" s="672"/>
      <c r="H16" s="535"/>
      <c r="I16" s="535"/>
      <c r="J16" s="668"/>
    </row>
    <row r="17" spans="1:10" ht="27" customHeight="1" x14ac:dyDescent="0.3">
      <c r="A17" s="565"/>
      <c r="B17" s="197" t="s">
        <v>466</v>
      </c>
      <c r="C17" s="550"/>
      <c r="D17" s="587"/>
      <c r="E17" s="61"/>
      <c r="F17" s="491"/>
      <c r="G17" s="672"/>
      <c r="H17" s="535"/>
      <c r="I17" s="535"/>
      <c r="J17" s="668"/>
    </row>
    <row r="18" spans="1:10" ht="26.25" customHeight="1" thickBot="1" x14ac:dyDescent="0.35">
      <c r="A18" s="600"/>
      <c r="B18" s="35" t="s">
        <v>467</v>
      </c>
      <c r="C18" s="590"/>
      <c r="D18" s="588"/>
      <c r="E18" s="154">
        <v>1000</v>
      </c>
      <c r="F18" s="244" t="s">
        <v>321</v>
      </c>
      <c r="G18" s="672"/>
      <c r="H18" s="536"/>
      <c r="I18" s="536"/>
      <c r="J18" s="669"/>
    </row>
    <row r="19" spans="1:10" ht="17.25" customHeight="1" x14ac:dyDescent="0.3">
      <c r="A19" s="564" t="s">
        <v>109</v>
      </c>
      <c r="B19" s="34" t="s">
        <v>448</v>
      </c>
      <c r="C19" s="549">
        <v>45291</v>
      </c>
      <c r="D19" s="556">
        <v>300</v>
      </c>
      <c r="E19" s="377">
        <v>100</v>
      </c>
      <c r="F19" s="393" t="s">
        <v>1</v>
      </c>
      <c r="G19" s="546">
        <v>50</v>
      </c>
      <c r="H19" s="534" t="s">
        <v>269</v>
      </c>
      <c r="I19" s="534" t="s">
        <v>112</v>
      </c>
      <c r="J19" s="667"/>
    </row>
    <row r="20" spans="1:10" ht="15" customHeight="1" x14ac:dyDescent="0.3">
      <c r="A20" s="565"/>
      <c r="B20" s="35" t="s">
        <v>449</v>
      </c>
      <c r="C20" s="586"/>
      <c r="D20" s="587"/>
      <c r="E20" s="378"/>
      <c r="F20" s="394"/>
      <c r="G20" s="547"/>
      <c r="H20" s="535"/>
      <c r="I20" s="535"/>
      <c r="J20" s="668"/>
    </row>
    <row r="21" spans="1:10" ht="15" thickBot="1" x14ac:dyDescent="0.35">
      <c r="A21" s="565"/>
      <c r="B21" s="35" t="s">
        <v>422</v>
      </c>
      <c r="C21" s="586"/>
      <c r="D21" s="588"/>
      <c r="E21" s="378">
        <v>500</v>
      </c>
      <c r="F21" s="394" t="s">
        <v>321</v>
      </c>
      <c r="G21" s="547"/>
      <c r="H21" s="535"/>
      <c r="I21" s="535"/>
      <c r="J21" s="668"/>
    </row>
    <row r="22" spans="1:10" ht="27" customHeight="1" x14ac:dyDescent="0.3">
      <c r="A22" s="564" t="s">
        <v>110</v>
      </c>
      <c r="B22" s="33" t="s">
        <v>387</v>
      </c>
      <c r="C22" s="549">
        <v>45291</v>
      </c>
      <c r="D22" s="556">
        <v>950</v>
      </c>
      <c r="E22" s="60"/>
      <c r="F22" s="638"/>
      <c r="G22" s="70"/>
      <c r="H22" s="534" t="s">
        <v>216</v>
      </c>
      <c r="I22" s="534" t="s">
        <v>112</v>
      </c>
      <c r="J22" s="86"/>
    </row>
    <row r="23" spans="1:10" ht="35.25" customHeight="1" x14ac:dyDescent="0.3">
      <c r="A23" s="565"/>
      <c r="B23" s="79" t="s">
        <v>148</v>
      </c>
      <c r="C23" s="550"/>
      <c r="D23" s="557"/>
      <c r="E23" s="61"/>
      <c r="F23" s="639"/>
      <c r="G23" s="633">
        <v>300</v>
      </c>
      <c r="H23" s="535"/>
      <c r="I23" s="535"/>
      <c r="J23" s="87"/>
    </row>
    <row r="24" spans="1:10" x14ac:dyDescent="0.3">
      <c r="A24" s="565"/>
      <c r="B24" s="79" t="s">
        <v>210</v>
      </c>
      <c r="C24" s="550"/>
      <c r="D24" s="557"/>
      <c r="E24" s="274">
        <v>200</v>
      </c>
      <c r="F24" s="366" t="s">
        <v>1</v>
      </c>
      <c r="G24" s="633"/>
      <c r="H24" s="535"/>
      <c r="I24" s="535"/>
      <c r="J24" s="87"/>
    </row>
    <row r="25" spans="1:10" x14ac:dyDescent="0.3">
      <c r="A25" s="565"/>
      <c r="B25" s="79" t="s">
        <v>209</v>
      </c>
      <c r="C25" s="550"/>
      <c r="D25" s="557"/>
      <c r="E25" s="61">
        <v>3000</v>
      </c>
      <c r="F25" s="366" t="s">
        <v>321</v>
      </c>
      <c r="G25" s="633"/>
      <c r="H25" s="535"/>
      <c r="I25" s="535"/>
      <c r="J25" s="87"/>
    </row>
    <row r="26" spans="1:10" ht="47.25" customHeight="1" thickBot="1" x14ac:dyDescent="0.35">
      <c r="A26" s="579"/>
      <c r="B26" s="198" t="s">
        <v>317</v>
      </c>
      <c r="C26" s="579"/>
      <c r="D26" s="558"/>
      <c r="E26" s="154"/>
      <c r="F26" s="245"/>
      <c r="G26" s="634"/>
      <c r="H26" s="536"/>
      <c r="I26" s="536"/>
      <c r="J26" s="88"/>
    </row>
    <row r="27" spans="1:10" ht="54" customHeight="1" x14ac:dyDescent="0.3">
      <c r="A27" s="644" t="s">
        <v>111</v>
      </c>
      <c r="B27" s="172" t="s">
        <v>388</v>
      </c>
      <c r="C27" s="549">
        <v>45291</v>
      </c>
      <c r="D27" s="556">
        <v>650</v>
      </c>
      <c r="E27" s="378">
        <v>300</v>
      </c>
      <c r="F27" s="366" t="s">
        <v>1</v>
      </c>
      <c r="G27" s="701">
        <v>200</v>
      </c>
      <c r="H27" s="534" t="s">
        <v>183</v>
      </c>
      <c r="I27" s="534" t="s">
        <v>182</v>
      </c>
      <c r="J27" s="667"/>
    </row>
    <row r="28" spans="1:10" ht="27.75" customHeight="1" thickBot="1" x14ac:dyDescent="0.35">
      <c r="A28" s="576"/>
      <c r="B28" s="79" t="s">
        <v>468</v>
      </c>
      <c r="C28" s="586"/>
      <c r="D28" s="557"/>
      <c r="E28" s="378">
        <v>2000</v>
      </c>
      <c r="F28" s="366" t="s">
        <v>321</v>
      </c>
      <c r="G28" s="670"/>
      <c r="H28" s="535"/>
      <c r="I28" s="535"/>
      <c r="J28" s="668"/>
    </row>
    <row r="29" spans="1:10" ht="15.6" customHeight="1" x14ac:dyDescent="0.3">
      <c r="A29" s="564" t="s">
        <v>113</v>
      </c>
      <c r="B29" s="170" t="s">
        <v>217</v>
      </c>
      <c r="C29" s="702">
        <v>45291</v>
      </c>
      <c r="D29" s="812">
        <v>300</v>
      </c>
      <c r="E29" s="399">
        <v>100</v>
      </c>
      <c r="F29" s="395" t="s">
        <v>1</v>
      </c>
      <c r="G29" s="815">
        <v>100</v>
      </c>
      <c r="H29" s="534" t="s">
        <v>187</v>
      </c>
      <c r="I29" s="534" t="s">
        <v>107</v>
      </c>
      <c r="J29" s="86"/>
    </row>
    <row r="30" spans="1:10" ht="24" x14ac:dyDescent="0.3">
      <c r="A30" s="565"/>
      <c r="B30" s="199" t="s">
        <v>218</v>
      </c>
      <c r="C30" s="703"/>
      <c r="D30" s="813"/>
      <c r="E30" s="400"/>
      <c r="F30" s="396"/>
      <c r="G30" s="816"/>
      <c r="H30" s="535"/>
      <c r="I30" s="535"/>
      <c r="J30" s="87"/>
    </row>
    <row r="31" spans="1:10" x14ac:dyDescent="0.3">
      <c r="A31" s="565"/>
      <c r="B31" s="171" t="s">
        <v>212</v>
      </c>
      <c r="C31" s="703"/>
      <c r="D31" s="813"/>
      <c r="E31" s="400">
        <v>1000</v>
      </c>
      <c r="F31" s="396" t="s">
        <v>321</v>
      </c>
      <c r="G31" s="816"/>
      <c r="H31" s="535"/>
      <c r="I31" s="535"/>
      <c r="J31" s="87"/>
    </row>
    <row r="32" spans="1:10" ht="16.5" customHeight="1" thickBot="1" x14ac:dyDescent="0.35">
      <c r="A32" s="600"/>
      <c r="B32" s="165" t="s">
        <v>318</v>
      </c>
      <c r="C32" s="704"/>
      <c r="D32" s="814"/>
      <c r="E32" s="410"/>
      <c r="F32" s="416"/>
      <c r="G32" s="593"/>
      <c r="H32" s="536"/>
      <c r="I32" s="536"/>
      <c r="J32" s="32"/>
    </row>
    <row r="33" spans="1:10" ht="15" customHeight="1" x14ac:dyDescent="0.3">
      <c r="A33" s="673" t="s">
        <v>149</v>
      </c>
      <c r="B33" s="674"/>
      <c r="C33" s="675"/>
      <c r="D33" s="614">
        <f>SUM(D11:D32)</f>
        <v>3450</v>
      </c>
      <c r="E33" s="62">
        <f>E11+E14+E19+E24+E27+E29</f>
        <v>950</v>
      </c>
      <c r="F33" s="53" t="s">
        <v>1</v>
      </c>
      <c r="G33" s="617">
        <f>SUM(G11:G32)</f>
        <v>1100</v>
      </c>
      <c r="H33" s="620"/>
      <c r="I33" s="620"/>
      <c r="J33" s="86"/>
    </row>
    <row r="34" spans="1:10" ht="15.75" customHeight="1" x14ac:dyDescent="0.3">
      <c r="A34" s="676"/>
      <c r="B34" s="677"/>
      <c r="C34" s="678"/>
      <c r="D34" s="615"/>
      <c r="E34" s="63">
        <v>0</v>
      </c>
      <c r="F34" s="54" t="s">
        <v>2</v>
      </c>
      <c r="G34" s="552"/>
      <c r="H34" s="602"/>
      <c r="I34" s="601"/>
      <c r="J34" s="87"/>
    </row>
    <row r="35" spans="1:10" x14ac:dyDescent="0.3">
      <c r="A35" s="676"/>
      <c r="B35" s="677"/>
      <c r="C35" s="678"/>
      <c r="D35" s="615"/>
      <c r="E35" s="63">
        <v>0</v>
      </c>
      <c r="F35" s="54" t="s">
        <v>3</v>
      </c>
      <c r="G35" s="552"/>
      <c r="H35" s="602"/>
      <c r="I35" s="601"/>
      <c r="J35" s="87"/>
    </row>
    <row r="36" spans="1:10" ht="27.75" customHeight="1" x14ac:dyDescent="0.3">
      <c r="A36" s="676"/>
      <c r="B36" s="677"/>
      <c r="C36" s="678"/>
      <c r="D36" s="615"/>
      <c r="E36" s="63">
        <v>0</v>
      </c>
      <c r="F36" s="55" t="s">
        <v>4</v>
      </c>
      <c r="G36" s="552"/>
      <c r="H36" s="602"/>
      <c r="I36" s="601"/>
      <c r="J36" s="87"/>
    </row>
    <row r="37" spans="1:10" x14ac:dyDescent="0.3">
      <c r="A37" s="676"/>
      <c r="B37" s="677"/>
      <c r="C37" s="678"/>
      <c r="D37" s="615"/>
      <c r="E37" s="64">
        <f>E12+E18+E21+E25+E28+E31</f>
        <v>11500</v>
      </c>
      <c r="F37" s="56" t="s">
        <v>5</v>
      </c>
      <c r="G37" s="552"/>
      <c r="H37" s="602"/>
      <c r="I37" s="601"/>
      <c r="J37" s="87"/>
    </row>
    <row r="38" spans="1:10" ht="15" thickBot="1" x14ac:dyDescent="0.35">
      <c r="A38" s="679"/>
      <c r="B38" s="680"/>
      <c r="C38" s="681"/>
      <c r="D38" s="616"/>
      <c r="E38" s="65">
        <f>SUM(E11:E32)</f>
        <v>12450</v>
      </c>
      <c r="F38" s="57" t="s">
        <v>6</v>
      </c>
      <c r="G38" s="553"/>
      <c r="H38" s="603"/>
      <c r="I38" s="823"/>
      <c r="J38" s="32"/>
    </row>
    <row r="39" spans="1:10" s="16" customFormat="1" ht="25.5" customHeight="1" x14ac:dyDescent="0.3">
      <c r="A39" s="537" t="s">
        <v>240</v>
      </c>
      <c r="B39" s="538"/>
      <c r="C39" s="538"/>
      <c r="D39" s="538"/>
      <c r="E39" s="538"/>
      <c r="F39" s="538"/>
      <c r="G39" s="538"/>
      <c r="H39" s="539"/>
      <c r="I39" s="351"/>
      <c r="J39" s="349"/>
    </row>
    <row r="40" spans="1:10" s="16" customFormat="1" ht="15.75" customHeight="1" thickBot="1" x14ac:dyDescent="0.35">
      <c r="A40" s="543"/>
      <c r="B40" s="544"/>
      <c r="C40" s="544"/>
      <c r="D40" s="544"/>
      <c r="E40" s="544"/>
      <c r="F40" s="544"/>
      <c r="G40" s="544"/>
      <c r="H40" s="545"/>
      <c r="I40" s="352"/>
      <c r="J40" s="353"/>
    </row>
    <row r="41" spans="1:10" x14ac:dyDescent="0.3">
      <c r="A41" s="187" t="s">
        <v>7</v>
      </c>
      <c r="B41" s="8" t="s">
        <v>8</v>
      </c>
      <c r="C41" s="549">
        <v>45291</v>
      </c>
      <c r="D41" s="556">
        <v>23500</v>
      </c>
      <c r="E41" s="440"/>
      <c r="F41" s="395"/>
      <c r="G41" s="546">
        <v>7500</v>
      </c>
      <c r="H41" s="534" t="s">
        <v>9</v>
      </c>
      <c r="I41" s="534" t="s">
        <v>180</v>
      </c>
      <c r="J41" s="86"/>
    </row>
    <row r="42" spans="1:10" ht="28.5" customHeight="1" x14ac:dyDescent="0.3">
      <c r="A42" s="188"/>
      <c r="B42" s="9" t="s">
        <v>291</v>
      </c>
      <c r="C42" s="550"/>
      <c r="D42" s="557"/>
      <c r="E42" s="441"/>
      <c r="F42" s="396"/>
      <c r="G42" s="547"/>
      <c r="H42" s="535"/>
      <c r="I42" s="535"/>
      <c r="J42" s="87"/>
    </row>
    <row r="43" spans="1:10" ht="23.25" customHeight="1" x14ac:dyDescent="0.3">
      <c r="A43" s="188"/>
      <c r="B43" s="9" t="s">
        <v>274</v>
      </c>
      <c r="C43" s="550"/>
      <c r="D43" s="557"/>
      <c r="E43" s="441"/>
      <c r="F43" s="396"/>
      <c r="G43" s="547"/>
      <c r="H43" s="535"/>
      <c r="I43" s="535"/>
      <c r="J43" s="87"/>
    </row>
    <row r="44" spans="1:10" ht="42.75" customHeight="1" x14ac:dyDescent="0.3">
      <c r="A44" s="188"/>
      <c r="B44" s="9" t="s">
        <v>125</v>
      </c>
      <c r="C44" s="550"/>
      <c r="D44" s="557"/>
      <c r="E44" s="441"/>
      <c r="F44" s="396"/>
      <c r="G44" s="547"/>
      <c r="H44" s="535"/>
      <c r="I44" s="535"/>
      <c r="J44" s="87"/>
    </row>
    <row r="45" spans="1:10" ht="25.5" customHeight="1" x14ac:dyDescent="0.3">
      <c r="A45" s="188"/>
      <c r="B45" s="9" t="s">
        <v>471</v>
      </c>
      <c r="C45" s="550"/>
      <c r="D45" s="557"/>
      <c r="E45" s="441"/>
      <c r="F45" s="396"/>
      <c r="G45" s="547"/>
      <c r="H45" s="535"/>
      <c r="I45" s="535"/>
      <c r="J45" s="87"/>
    </row>
    <row r="46" spans="1:10" ht="64.5" customHeight="1" x14ac:dyDescent="0.3">
      <c r="A46" s="188"/>
      <c r="B46" s="9" t="s">
        <v>472</v>
      </c>
      <c r="C46" s="550"/>
      <c r="D46" s="557"/>
      <c r="E46" s="441">
        <v>1500</v>
      </c>
      <c r="F46" s="396" t="s">
        <v>1</v>
      </c>
      <c r="G46" s="547"/>
      <c r="H46" s="535"/>
      <c r="I46" s="535"/>
      <c r="J46" s="87"/>
    </row>
    <row r="47" spans="1:10" ht="24.75" customHeight="1" x14ac:dyDescent="0.3">
      <c r="A47" s="188"/>
      <c r="B47" s="9" t="s">
        <v>473</v>
      </c>
      <c r="C47" s="550"/>
      <c r="D47" s="557"/>
      <c r="E47" s="441">
        <v>75000</v>
      </c>
      <c r="F47" s="396" t="s">
        <v>5</v>
      </c>
      <c r="G47" s="547"/>
      <c r="H47" s="535"/>
      <c r="I47" s="535"/>
      <c r="J47" s="87"/>
    </row>
    <row r="48" spans="1:10" ht="24.75" customHeight="1" x14ac:dyDescent="0.3">
      <c r="A48" s="188"/>
      <c r="B48" s="200" t="s">
        <v>474</v>
      </c>
      <c r="C48" s="550"/>
      <c r="D48" s="557"/>
      <c r="E48" s="441"/>
      <c r="F48" s="396"/>
      <c r="G48" s="547"/>
      <c r="H48" s="535"/>
      <c r="I48" s="535"/>
      <c r="J48" s="87"/>
    </row>
    <row r="49" spans="1:10" ht="48.75" customHeight="1" thickBot="1" x14ac:dyDescent="0.35">
      <c r="A49" s="188"/>
      <c r="B49" s="200" t="s">
        <v>475</v>
      </c>
      <c r="C49" s="550"/>
      <c r="D49" s="557"/>
      <c r="E49" s="441"/>
      <c r="F49" s="396"/>
      <c r="G49" s="547"/>
      <c r="H49" s="535"/>
      <c r="I49" s="535"/>
      <c r="J49" s="87"/>
    </row>
    <row r="50" spans="1:10" x14ac:dyDescent="0.3">
      <c r="A50" s="564" t="s">
        <v>10</v>
      </c>
      <c r="B50" s="11" t="s">
        <v>11</v>
      </c>
      <c r="C50" s="549">
        <v>45291</v>
      </c>
      <c r="D50" s="818">
        <v>1500</v>
      </c>
      <c r="E50" s="377">
        <v>150</v>
      </c>
      <c r="F50" s="373" t="s">
        <v>1</v>
      </c>
      <c r="G50" s="559">
        <v>500</v>
      </c>
      <c r="H50" s="534" t="s">
        <v>173</v>
      </c>
      <c r="I50" s="517" t="s">
        <v>172</v>
      </c>
      <c r="J50" s="86"/>
    </row>
    <row r="51" spans="1:10" ht="42" customHeight="1" thickBot="1" x14ac:dyDescent="0.35">
      <c r="A51" s="600"/>
      <c r="B51" s="37" t="s">
        <v>431</v>
      </c>
      <c r="C51" s="635"/>
      <c r="D51" s="819"/>
      <c r="E51" s="381">
        <v>5000</v>
      </c>
      <c r="F51" s="392" t="s">
        <v>321</v>
      </c>
      <c r="G51" s="561"/>
      <c r="H51" s="825"/>
      <c r="I51" s="824"/>
      <c r="J51" s="32"/>
    </row>
    <row r="52" spans="1:10" x14ac:dyDescent="0.3">
      <c r="A52" s="565" t="s">
        <v>12</v>
      </c>
      <c r="B52" s="19" t="s">
        <v>13</v>
      </c>
      <c r="C52" s="846">
        <v>45291</v>
      </c>
      <c r="D52" s="557">
        <v>500</v>
      </c>
      <c r="E52" s="378">
        <v>150</v>
      </c>
      <c r="F52" s="366" t="s">
        <v>1</v>
      </c>
      <c r="G52" s="546">
        <v>150</v>
      </c>
      <c r="H52" s="534" t="s">
        <v>174</v>
      </c>
      <c r="I52" s="532" t="s">
        <v>179</v>
      </c>
      <c r="J52" s="532"/>
    </row>
    <row r="53" spans="1:10" ht="39" customHeight="1" x14ac:dyDescent="0.3">
      <c r="A53" s="565"/>
      <c r="B53" s="103" t="s">
        <v>430</v>
      </c>
      <c r="C53" s="846"/>
      <c r="D53" s="557"/>
      <c r="E53" s="378">
        <v>1500</v>
      </c>
      <c r="F53" s="366" t="s">
        <v>5</v>
      </c>
      <c r="G53" s="547"/>
      <c r="H53" s="535"/>
      <c r="I53" s="532"/>
      <c r="J53" s="532"/>
    </row>
    <row r="54" spans="1:10" ht="41.25" customHeight="1" thickBot="1" x14ac:dyDescent="0.35">
      <c r="A54" s="565"/>
      <c r="B54" s="9" t="s">
        <v>280</v>
      </c>
      <c r="C54" s="642"/>
      <c r="D54" s="557"/>
      <c r="E54" s="378"/>
      <c r="F54" s="366"/>
      <c r="G54" s="548"/>
      <c r="H54" s="825"/>
      <c r="I54" s="693"/>
      <c r="J54" s="693"/>
    </row>
    <row r="55" spans="1:10" ht="17.399999999999999" customHeight="1" x14ac:dyDescent="0.3">
      <c r="A55" s="564" t="s">
        <v>14</v>
      </c>
      <c r="B55" s="18" t="s">
        <v>15</v>
      </c>
      <c r="C55" s="549">
        <v>45291</v>
      </c>
      <c r="D55" s="556">
        <v>300</v>
      </c>
      <c r="E55" s="66">
        <v>1000</v>
      </c>
      <c r="F55" s="268" t="s">
        <v>5</v>
      </c>
      <c r="G55" s="701">
        <v>100</v>
      </c>
      <c r="H55" s="534" t="s">
        <v>189</v>
      </c>
      <c r="I55" s="691" t="s">
        <v>175</v>
      </c>
      <c r="J55" s="86"/>
    </row>
    <row r="56" spans="1:10" ht="17.399999999999999" customHeight="1" thickBot="1" x14ac:dyDescent="0.35">
      <c r="A56" s="600"/>
      <c r="B56" s="202" t="s">
        <v>319</v>
      </c>
      <c r="C56" s="705"/>
      <c r="D56" s="558"/>
      <c r="E56" s="67">
        <v>100</v>
      </c>
      <c r="F56" s="225" t="s">
        <v>1</v>
      </c>
      <c r="G56" s="670"/>
      <c r="H56" s="535"/>
      <c r="I56" s="692"/>
      <c r="J56" s="87"/>
    </row>
    <row r="57" spans="1:10" ht="19.5" customHeight="1" x14ac:dyDescent="0.3">
      <c r="A57" s="565" t="s">
        <v>16</v>
      </c>
      <c r="B57" s="8" t="s">
        <v>17</v>
      </c>
      <c r="C57" s="586">
        <v>45291</v>
      </c>
      <c r="D57" s="739">
        <v>19500</v>
      </c>
      <c r="E57" s="378"/>
      <c r="F57" s="366"/>
      <c r="G57" s="546">
        <v>6000</v>
      </c>
      <c r="H57" s="534" t="s">
        <v>190</v>
      </c>
      <c r="I57" s="534" t="s">
        <v>184</v>
      </c>
      <c r="J57" s="86"/>
    </row>
    <row r="58" spans="1:10" ht="36.6" x14ac:dyDescent="0.3">
      <c r="A58" s="565"/>
      <c r="B58" s="9" t="s">
        <v>246</v>
      </c>
      <c r="C58" s="550"/>
      <c r="D58" s="739"/>
      <c r="E58" s="378"/>
      <c r="F58" s="366"/>
      <c r="G58" s="547"/>
      <c r="H58" s="780"/>
      <c r="I58" s="780"/>
      <c r="J58" s="87"/>
    </row>
    <row r="59" spans="1:10" ht="48.6" x14ac:dyDescent="0.3">
      <c r="A59" s="565"/>
      <c r="B59" s="9" t="s">
        <v>247</v>
      </c>
      <c r="C59" s="550"/>
      <c r="D59" s="739"/>
      <c r="E59" s="378">
        <v>2500</v>
      </c>
      <c r="F59" s="366" t="s">
        <v>1</v>
      </c>
      <c r="G59" s="547"/>
      <c r="H59" s="780"/>
      <c r="I59" s="780"/>
      <c r="J59" s="87"/>
    </row>
    <row r="60" spans="1:10" ht="24.6" x14ac:dyDescent="0.3">
      <c r="A60" s="565"/>
      <c r="B60" s="9" t="s">
        <v>248</v>
      </c>
      <c r="C60" s="550"/>
      <c r="D60" s="739"/>
      <c r="E60" s="378">
        <v>60000</v>
      </c>
      <c r="F60" s="366" t="s">
        <v>460</v>
      </c>
      <c r="G60" s="547"/>
      <c r="H60" s="780"/>
      <c r="I60" s="780"/>
      <c r="J60" s="87"/>
    </row>
    <row r="61" spans="1:10" ht="36.6" x14ac:dyDescent="0.3">
      <c r="A61" s="565"/>
      <c r="B61" s="9" t="s">
        <v>281</v>
      </c>
      <c r="C61" s="550"/>
      <c r="D61" s="739"/>
      <c r="E61" s="378"/>
      <c r="F61" s="366"/>
      <c r="G61" s="547"/>
      <c r="H61" s="780"/>
      <c r="I61" s="780"/>
      <c r="J61" s="87"/>
    </row>
    <row r="62" spans="1:10" x14ac:dyDescent="0.3">
      <c r="A62" s="565"/>
      <c r="B62" s="9" t="s">
        <v>249</v>
      </c>
      <c r="C62" s="550"/>
      <c r="D62" s="739"/>
      <c r="E62" s="378"/>
      <c r="F62" s="366"/>
      <c r="G62" s="547"/>
      <c r="H62" s="780"/>
      <c r="I62" s="780"/>
      <c r="J62" s="87"/>
    </row>
    <row r="63" spans="1:10" ht="15" thickBot="1" x14ac:dyDescent="0.35">
      <c r="A63" s="565"/>
      <c r="B63" s="9" t="s">
        <v>401</v>
      </c>
      <c r="C63" s="550"/>
      <c r="D63" s="739"/>
      <c r="E63" s="378"/>
      <c r="F63" s="366"/>
      <c r="G63" s="547"/>
      <c r="H63" s="780"/>
      <c r="I63" s="780"/>
      <c r="J63" s="87"/>
    </row>
    <row r="64" spans="1:10" x14ac:dyDescent="0.3">
      <c r="A64" s="644" t="s">
        <v>251</v>
      </c>
      <c r="B64" s="8" t="s">
        <v>19</v>
      </c>
      <c r="C64" s="702">
        <v>45291</v>
      </c>
      <c r="D64" s="556">
        <v>800</v>
      </c>
      <c r="E64" s="377"/>
      <c r="F64" s="373"/>
      <c r="G64" s="546">
        <v>250</v>
      </c>
      <c r="H64" s="517" t="s">
        <v>191</v>
      </c>
      <c r="I64" s="517" t="s">
        <v>188</v>
      </c>
      <c r="J64" s="86"/>
    </row>
    <row r="65" spans="1:10" x14ac:dyDescent="0.3">
      <c r="A65" s="576"/>
      <c r="B65" s="226" t="s">
        <v>250</v>
      </c>
      <c r="C65" s="703"/>
      <c r="D65" s="557"/>
      <c r="E65" s="378"/>
      <c r="F65" s="366"/>
      <c r="G65" s="547"/>
      <c r="H65" s="693"/>
      <c r="I65" s="693"/>
      <c r="J65" s="87"/>
    </row>
    <row r="66" spans="1:10" ht="12.75" customHeight="1" x14ac:dyDescent="0.3">
      <c r="A66" s="576"/>
      <c r="B66" s="226" t="s">
        <v>150</v>
      </c>
      <c r="C66" s="703"/>
      <c r="D66" s="557"/>
      <c r="E66" s="378"/>
      <c r="F66" s="366"/>
      <c r="G66" s="547"/>
      <c r="H66" s="693"/>
      <c r="I66" s="693"/>
      <c r="J66" s="87"/>
    </row>
    <row r="67" spans="1:10" ht="36.75" customHeight="1" x14ac:dyDescent="0.3">
      <c r="A67" s="576"/>
      <c r="B67" s="226" t="s">
        <v>151</v>
      </c>
      <c r="C67" s="703"/>
      <c r="D67" s="557"/>
      <c r="E67" s="378"/>
      <c r="F67" s="366"/>
      <c r="G67" s="547"/>
      <c r="H67" s="693"/>
      <c r="I67" s="693"/>
      <c r="J67" s="87"/>
    </row>
    <row r="68" spans="1:10" ht="24.6" x14ac:dyDescent="0.3">
      <c r="A68" s="576"/>
      <c r="B68" s="226" t="s">
        <v>119</v>
      </c>
      <c r="C68" s="703"/>
      <c r="D68" s="557"/>
      <c r="E68" s="378">
        <v>150</v>
      </c>
      <c r="F68" s="366" t="s">
        <v>1</v>
      </c>
      <c r="G68" s="547"/>
      <c r="H68" s="693"/>
      <c r="I68" s="693"/>
      <c r="J68" s="87"/>
    </row>
    <row r="69" spans="1:10" ht="27" customHeight="1" x14ac:dyDescent="0.3">
      <c r="A69" s="576"/>
      <c r="B69" s="226" t="s">
        <v>118</v>
      </c>
      <c r="C69" s="703"/>
      <c r="D69" s="557"/>
      <c r="E69" s="378">
        <v>2500</v>
      </c>
      <c r="F69" s="366" t="s">
        <v>321</v>
      </c>
      <c r="G69" s="547"/>
      <c r="H69" s="693"/>
      <c r="I69" s="693"/>
      <c r="J69" s="87"/>
    </row>
    <row r="70" spans="1:10" ht="28.5" customHeight="1" x14ac:dyDescent="0.3">
      <c r="A70" s="576"/>
      <c r="B70" s="226" t="s">
        <v>117</v>
      </c>
      <c r="C70" s="703"/>
      <c r="D70" s="557"/>
      <c r="E70" s="378"/>
      <c r="F70" s="366"/>
      <c r="G70" s="547"/>
      <c r="H70" s="693"/>
      <c r="I70" s="693"/>
      <c r="J70" s="87"/>
    </row>
    <row r="71" spans="1:10" ht="37.200000000000003" thickBot="1" x14ac:dyDescent="0.35">
      <c r="A71" s="576"/>
      <c r="B71" s="271" t="s">
        <v>320</v>
      </c>
      <c r="C71" s="703"/>
      <c r="D71" s="558"/>
      <c r="E71" s="378"/>
      <c r="F71" s="366"/>
      <c r="G71" s="548"/>
      <c r="H71" s="693"/>
      <c r="I71" s="693"/>
      <c r="J71" s="32"/>
    </row>
    <row r="72" spans="1:10" ht="15" customHeight="1" x14ac:dyDescent="0.3">
      <c r="A72" s="564" t="s">
        <v>18</v>
      </c>
      <c r="B72" s="8" t="s">
        <v>20</v>
      </c>
      <c r="C72" s="641">
        <v>45291</v>
      </c>
      <c r="D72" s="556">
        <v>300</v>
      </c>
      <c r="E72" s="60"/>
      <c r="F72" s="268"/>
      <c r="G72" s="636">
        <v>100</v>
      </c>
      <c r="H72" s="682" t="s">
        <v>176</v>
      </c>
      <c r="I72" s="682" t="s">
        <v>178</v>
      </c>
      <c r="J72" s="86"/>
    </row>
    <row r="73" spans="1:10" x14ac:dyDescent="0.3">
      <c r="A73" s="565"/>
      <c r="B73" s="10" t="s">
        <v>238</v>
      </c>
      <c r="C73" s="642"/>
      <c r="D73" s="557"/>
      <c r="E73" s="68"/>
      <c r="F73" s="266"/>
      <c r="G73" s="637"/>
      <c r="H73" s="683"/>
      <c r="I73" s="683"/>
      <c r="J73" s="87"/>
    </row>
    <row r="74" spans="1:10" x14ac:dyDescent="0.3">
      <c r="A74" s="565"/>
      <c r="B74" s="10" t="s">
        <v>239</v>
      </c>
      <c r="C74" s="642"/>
      <c r="D74" s="557"/>
      <c r="E74" s="68"/>
      <c r="F74" s="266"/>
      <c r="G74" s="637"/>
      <c r="H74" s="683"/>
      <c r="I74" s="683"/>
      <c r="J74" s="87"/>
    </row>
    <row r="75" spans="1:10" ht="24.6" x14ac:dyDescent="0.3">
      <c r="A75" s="565"/>
      <c r="B75" s="227" t="s">
        <v>366</v>
      </c>
      <c r="C75" s="642"/>
      <c r="D75" s="557"/>
      <c r="E75" s="273">
        <v>100</v>
      </c>
      <c r="F75" s="256" t="s">
        <v>1</v>
      </c>
      <c r="G75" s="637"/>
      <c r="H75" s="683"/>
      <c r="I75" s="683"/>
      <c r="J75" s="87"/>
    </row>
    <row r="76" spans="1:10" ht="31.5" customHeight="1" thickBot="1" x14ac:dyDescent="0.35">
      <c r="A76" s="640"/>
      <c r="B76" s="246" t="s">
        <v>367</v>
      </c>
      <c r="C76" s="643"/>
      <c r="D76" s="557"/>
      <c r="E76" s="68">
        <v>1000</v>
      </c>
      <c r="F76" s="266" t="s">
        <v>321</v>
      </c>
      <c r="G76" s="637"/>
      <c r="H76" s="684"/>
      <c r="I76" s="684"/>
      <c r="J76" s="32"/>
    </row>
    <row r="77" spans="1:10" ht="14.4" customHeight="1" x14ac:dyDescent="0.3">
      <c r="A77" s="673" t="s">
        <v>0</v>
      </c>
      <c r="B77" s="674"/>
      <c r="C77" s="675"/>
      <c r="D77" s="614">
        <f>SUM(D41:D76)</f>
        <v>46400</v>
      </c>
      <c r="E77" s="62">
        <f>E46+E50+E52+E56+E59+E68+E75</f>
        <v>4650</v>
      </c>
      <c r="F77" s="53" t="s">
        <v>1</v>
      </c>
      <c r="G77" s="617">
        <f>SUM(G41:G76)</f>
        <v>14600</v>
      </c>
      <c r="H77" s="620"/>
      <c r="I77" s="620"/>
      <c r="J77" s="86"/>
    </row>
    <row r="78" spans="1:10" x14ac:dyDescent="0.3">
      <c r="A78" s="676"/>
      <c r="B78" s="677"/>
      <c r="C78" s="678"/>
      <c r="D78" s="615"/>
      <c r="E78" s="63">
        <v>0</v>
      </c>
      <c r="F78" s="54" t="s">
        <v>2</v>
      </c>
      <c r="G78" s="552"/>
      <c r="H78" s="602"/>
      <c r="I78" s="602"/>
      <c r="J78" s="87"/>
    </row>
    <row r="79" spans="1:10" x14ac:dyDescent="0.3">
      <c r="A79" s="676"/>
      <c r="B79" s="677"/>
      <c r="C79" s="678"/>
      <c r="D79" s="615"/>
      <c r="E79" s="63">
        <v>0</v>
      </c>
      <c r="F79" s="54" t="s">
        <v>3</v>
      </c>
      <c r="G79" s="552"/>
      <c r="H79" s="602"/>
      <c r="I79" s="602"/>
      <c r="J79" s="87"/>
    </row>
    <row r="80" spans="1:10" ht="24" x14ac:dyDescent="0.3">
      <c r="A80" s="676"/>
      <c r="B80" s="677"/>
      <c r="C80" s="678"/>
      <c r="D80" s="615"/>
      <c r="E80" s="63">
        <v>0</v>
      </c>
      <c r="F80" s="55" t="s">
        <v>4</v>
      </c>
      <c r="G80" s="552"/>
      <c r="H80" s="602"/>
      <c r="I80" s="602"/>
      <c r="J80" s="87"/>
    </row>
    <row r="81" spans="1:10" ht="15.75" customHeight="1" x14ac:dyDescent="0.3">
      <c r="A81" s="676"/>
      <c r="B81" s="677"/>
      <c r="C81" s="678"/>
      <c r="D81" s="615"/>
      <c r="E81" s="64">
        <f>E47+E51+E53+E55+E60+E69+E76</f>
        <v>146000</v>
      </c>
      <c r="F81" s="56" t="s">
        <v>5</v>
      </c>
      <c r="G81" s="552"/>
      <c r="H81" s="602"/>
      <c r="I81" s="602"/>
      <c r="J81" s="87"/>
    </row>
    <row r="82" spans="1:10" ht="15" thickBot="1" x14ac:dyDescent="0.35">
      <c r="A82" s="679"/>
      <c r="B82" s="680"/>
      <c r="C82" s="681"/>
      <c r="D82" s="616"/>
      <c r="E82" s="65">
        <f>SUM(E42:E76)</f>
        <v>150650</v>
      </c>
      <c r="F82" s="57" t="s">
        <v>6</v>
      </c>
      <c r="G82" s="553"/>
      <c r="H82" s="603"/>
      <c r="I82" s="603"/>
      <c r="J82" s="32"/>
    </row>
    <row r="83" spans="1:10" ht="15" customHeight="1" x14ac:dyDescent="0.3">
      <c r="A83" s="537" t="s">
        <v>370</v>
      </c>
      <c r="B83" s="538"/>
      <c r="C83" s="538"/>
      <c r="D83" s="538"/>
      <c r="E83" s="538"/>
      <c r="F83" s="538"/>
      <c r="G83" s="538"/>
      <c r="H83" s="539"/>
      <c r="I83" s="346"/>
      <c r="J83" s="150"/>
    </row>
    <row r="84" spans="1:10" ht="31.5" customHeight="1" thickBot="1" x14ac:dyDescent="0.35">
      <c r="A84" s="543"/>
      <c r="B84" s="544"/>
      <c r="C84" s="544"/>
      <c r="D84" s="544"/>
      <c r="E84" s="544"/>
      <c r="F84" s="544"/>
      <c r="G84" s="544"/>
      <c r="H84" s="545"/>
      <c r="I84" s="347"/>
      <c r="J84" s="354"/>
    </row>
    <row r="85" spans="1:10" ht="70.5" customHeight="1" x14ac:dyDescent="0.3">
      <c r="A85" s="564" t="s">
        <v>21</v>
      </c>
      <c r="B85" s="21" t="s">
        <v>256</v>
      </c>
      <c r="C85" s="549">
        <v>45291</v>
      </c>
      <c r="D85" s="556">
        <v>950</v>
      </c>
      <c r="E85" s="377"/>
      <c r="F85" s="373"/>
      <c r="G85" s="546">
        <v>300</v>
      </c>
      <c r="H85" s="691" t="s">
        <v>177</v>
      </c>
      <c r="I85" s="691" t="s">
        <v>181</v>
      </c>
      <c r="J85" s="829" t="s">
        <v>451</v>
      </c>
    </row>
    <row r="86" spans="1:10" ht="30.75" customHeight="1" x14ac:dyDescent="0.3">
      <c r="A86" s="565"/>
      <c r="B86" s="10" t="s">
        <v>476</v>
      </c>
      <c r="C86" s="550"/>
      <c r="D86" s="557"/>
      <c r="E86" s="378"/>
      <c r="F86" s="366"/>
      <c r="G86" s="547"/>
      <c r="H86" s="706"/>
      <c r="I86" s="706"/>
      <c r="J86" s="582"/>
    </row>
    <row r="87" spans="1:10" ht="27.75" customHeight="1" x14ac:dyDescent="0.3">
      <c r="A87" s="565"/>
      <c r="B87" s="203" t="s">
        <v>477</v>
      </c>
      <c r="C87" s="550"/>
      <c r="D87" s="557"/>
      <c r="E87" s="378"/>
      <c r="F87" s="366"/>
      <c r="G87" s="547"/>
      <c r="H87" s="706"/>
      <c r="I87" s="706"/>
      <c r="J87" s="582"/>
    </row>
    <row r="88" spans="1:10" ht="40.5" customHeight="1" x14ac:dyDescent="0.3">
      <c r="A88" s="565"/>
      <c r="B88" s="10" t="s">
        <v>252</v>
      </c>
      <c r="C88" s="550"/>
      <c r="D88" s="557"/>
      <c r="E88" s="378">
        <v>300</v>
      </c>
      <c r="F88" s="366" t="s">
        <v>1</v>
      </c>
      <c r="G88" s="547"/>
      <c r="H88" s="706"/>
      <c r="I88" s="706"/>
      <c r="J88" s="582"/>
    </row>
    <row r="89" spans="1:10" ht="41.25" customHeight="1" x14ac:dyDescent="0.3">
      <c r="A89" s="565"/>
      <c r="B89" s="10" t="s">
        <v>478</v>
      </c>
      <c r="C89" s="550"/>
      <c r="D89" s="557"/>
      <c r="E89" s="378">
        <v>3000</v>
      </c>
      <c r="F89" s="366" t="s">
        <v>5</v>
      </c>
      <c r="G89" s="547"/>
      <c r="H89" s="706"/>
      <c r="I89" s="706"/>
      <c r="J89" s="582"/>
    </row>
    <row r="90" spans="1:10" ht="39.75" customHeight="1" x14ac:dyDescent="0.3">
      <c r="A90" s="565"/>
      <c r="B90" s="10" t="s">
        <v>402</v>
      </c>
      <c r="C90" s="550"/>
      <c r="D90" s="557"/>
      <c r="E90" s="378"/>
      <c r="F90" s="366"/>
      <c r="G90" s="547"/>
      <c r="H90" s="706"/>
      <c r="I90" s="706"/>
      <c r="J90" s="582"/>
    </row>
    <row r="91" spans="1:10" ht="34.5" customHeight="1" x14ac:dyDescent="0.3">
      <c r="A91" s="565"/>
      <c r="B91" s="10" t="s">
        <v>267</v>
      </c>
      <c r="C91" s="550"/>
      <c r="D91" s="557"/>
      <c r="E91" s="378"/>
      <c r="F91" s="366"/>
      <c r="G91" s="547"/>
      <c r="H91" s="706"/>
      <c r="I91" s="706"/>
      <c r="J91" s="87"/>
    </row>
    <row r="92" spans="1:10" ht="42" customHeight="1" thickBot="1" x14ac:dyDescent="0.35">
      <c r="A92" s="565"/>
      <c r="B92" s="10" t="s">
        <v>479</v>
      </c>
      <c r="C92" s="550"/>
      <c r="D92" s="557"/>
      <c r="E92" s="378"/>
      <c r="F92" s="366"/>
      <c r="G92" s="547"/>
      <c r="H92" s="706"/>
      <c r="I92" s="706"/>
      <c r="J92" s="87"/>
    </row>
    <row r="93" spans="1:10" x14ac:dyDescent="0.3">
      <c r="A93" s="644" t="s">
        <v>22</v>
      </c>
      <c r="B93" s="8" t="s">
        <v>114</v>
      </c>
      <c r="C93" s="596">
        <v>45291</v>
      </c>
      <c r="D93" s="698">
        <v>5000</v>
      </c>
      <c r="E93" s="689">
        <v>20000</v>
      </c>
      <c r="F93" s="687" t="s">
        <v>1</v>
      </c>
      <c r="G93" s="714">
        <v>1600</v>
      </c>
      <c r="H93" s="685" t="s">
        <v>177</v>
      </c>
      <c r="I93" s="685" t="s">
        <v>181</v>
      </c>
      <c r="J93" s="847" t="s">
        <v>452</v>
      </c>
    </row>
    <row r="94" spans="1:10" ht="57" customHeight="1" x14ac:dyDescent="0.3">
      <c r="A94" s="576"/>
      <c r="B94" s="103" t="s">
        <v>450</v>
      </c>
      <c r="C94" s="696"/>
      <c r="D94" s="699"/>
      <c r="E94" s="690"/>
      <c r="F94" s="688"/>
      <c r="G94" s="715"/>
      <c r="H94" s="522"/>
      <c r="I94" s="522"/>
      <c r="J94" s="848"/>
    </row>
    <row r="95" spans="1:10" ht="29.25" customHeight="1" x14ac:dyDescent="0.3">
      <c r="A95" s="576"/>
      <c r="B95" s="278" t="s">
        <v>253</v>
      </c>
      <c r="C95" s="696"/>
      <c r="D95" s="699"/>
      <c r="E95" s="59">
        <v>16000</v>
      </c>
      <c r="F95" s="269" t="s">
        <v>5</v>
      </c>
      <c r="G95" s="715"/>
      <c r="H95" s="522"/>
      <c r="I95" s="522"/>
      <c r="J95" s="848"/>
    </row>
    <row r="96" spans="1:10" ht="72" customHeight="1" thickBot="1" x14ac:dyDescent="0.35">
      <c r="A96" s="577"/>
      <c r="B96" s="114" t="s">
        <v>287</v>
      </c>
      <c r="C96" s="697"/>
      <c r="D96" s="700"/>
      <c r="E96" s="85"/>
      <c r="F96" s="280"/>
      <c r="G96" s="820"/>
      <c r="H96" s="686"/>
      <c r="I96" s="686"/>
      <c r="J96" s="849"/>
    </row>
    <row r="97" spans="1:10" ht="21.75" customHeight="1" x14ac:dyDescent="0.3">
      <c r="A97" s="565" t="s">
        <v>23</v>
      </c>
      <c r="B97" s="19" t="s">
        <v>115</v>
      </c>
      <c r="C97" s="586">
        <v>45291</v>
      </c>
      <c r="D97" s="710">
        <v>150</v>
      </c>
      <c r="E97" s="58">
        <v>100</v>
      </c>
      <c r="F97" s="270" t="s">
        <v>1</v>
      </c>
      <c r="G97" s="707">
        <v>50</v>
      </c>
      <c r="H97" s="532" t="s">
        <v>177</v>
      </c>
      <c r="I97" s="532" t="s">
        <v>181</v>
      </c>
      <c r="J97" s="511"/>
    </row>
    <row r="98" spans="1:10" ht="17.25" customHeight="1" thickBot="1" x14ac:dyDescent="0.35">
      <c r="A98" s="712"/>
      <c r="B98" s="80" t="s">
        <v>434</v>
      </c>
      <c r="C98" s="590"/>
      <c r="D98" s="711"/>
      <c r="E98" s="58">
        <v>450</v>
      </c>
      <c r="F98" s="270" t="s">
        <v>5</v>
      </c>
      <c r="G98" s="707"/>
      <c r="H98" s="693"/>
      <c r="I98" s="693"/>
      <c r="J98" s="583"/>
    </row>
    <row r="99" spans="1:10" ht="23.4" customHeight="1" thickBot="1" x14ac:dyDescent="0.35">
      <c r="A99" s="694" t="s">
        <v>24</v>
      </c>
      <c r="B99" s="116" t="s">
        <v>201</v>
      </c>
      <c r="C99" s="562">
        <v>45291</v>
      </c>
      <c r="D99" s="710">
        <v>150</v>
      </c>
      <c r="E99" s="398">
        <v>100</v>
      </c>
      <c r="F99" s="231" t="s">
        <v>1</v>
      </c>
      <c r="G99" s="708">
        <v>50</v>
      </c>
      <c r="H99" s="534" t="s">
        <v>177</v>
      </c>
      <c r="I99" s="534" t="s">
        <v>181</v>
      </c>
      <c r="J99" s="143"/>
    </row>
    <row r="100" spans="1:10" ht="25.2" thickBot="1" x14ac:dyDescent="0.35">
      <c r="A100" s="695"/>
      <c r="B100" s="204" t="s">
        <v>322</v>
      </c>
      <c r="C100" s="563"/>
      <c r="D100" s="711"/>
      <c r="E100" s="443">
        <v>450</v>
      </c>
      <c r="F100" s="415" t="s">
        <v>5</v>
      </c>
      <c r="G100" s="707"/>
      <c r="H100" s="535"/>
      <c r="I100" s="535"/>
      <c r="J100" s="86"/>
    </row>
    <row r="101" spans="1:10" ht="24" customHeight="1" x14ac:dyDescent="0.3">
      <c r="A101" s="564" t="s">
        <v>25</v>
      </c>
      <c r="B101" s="157" t="s">
        <v>116</v>
      </c>
      <c r="C101" s="549">
        <v>45291</v>
      </c>
      <c r="D101" s="556">
        <v>3000</v>
      </c>
      <c r="E101" s="399"/>
      <c r="F101" s="395"/>
      <c r="G101" s="546">
        <v>1000</v>
      </c>
      <c r="H101" s="691" t="s">
        <v>177</v>
      </c>
      <c r="I101" s="691" t="s">
        <v>181</v>
      </c>
      <c r="J101" s="86"/>
    </row>
    <row r="102" spans="1:10" ht="36" x14ac:dyDescent="0.3">
      <c r="A102" s="565"/>
      <c r="B102" s="13" t="s">
        <v>126</v>
      </c>
      <c r="C102" s="550"/>
      <c r="D102" s="557"/>
      <c r="E102" s="400"/>
      <c r="F102" s="396"/>
      <c r="G102" s="547"/>
      <c r="H102" s="692"/>
      <c r="I102" s="692"/>
      <c r="J102" s="87"/>
    </row>
    <row r="103" spans="1:10" x14ac:dyDescent="0.3">
      <c r="A103" s="565"/>
      <c r="B103" s="13" t="s">
        <v>127</v>
      </c>
      <c r="C103" s="550"/>
      <c r="D103" s="557"/>
      <c r="E103" s="400"/>
      <c r="F103" s="396"/>
      <c r="G103" s="547"/>
      <c r="H103" s="692"/>
      <c r="I103" s="692"/>
      <c r="J103" s="87"/>
    </row>
    <row r="104" spans="1:10" ht="36" x14ac:dyDescent="0.3">
      <c r="A104" s="565"/>
      <c r="B104" s="13" t="s">
        <v>128</v>
      </c>
      <c r="C104" s="550"/>
      <c r="D104" s="557"/>
      <c r="E104" s="400">
        <v>2000</v>
      </c>
      <c r="F104" s="396" t="s">
        <v>1</v>
      </c>
      <c r="G104" s="547"/>
      <c r="H104" s="692"/>
      <c r="I104" s="692"/>
      <c r="J104" s="87"/>
    </row>
    <row r="105" spans="1:10" x14ac:dyDescent="0.3">
      <c r="A105" s="565"/>
      <c r="B105" s="13" t="s">
        <v>129</v>
      </c>
      <c r="C105" s="550"/>
      <c r="D105" s="557"/>
      <c r="E105" s="400">
        <v>10000</v>
      </c>
      <c r="F105" s="396" t="s">
        <v>5</v>
      </c>
      <c r="G105" s="547"/>
      <c r="H105" s="692"/>
      <c r="I105" s="692"/>
      <c r="J105" s="87"/>
    </row>
    <row r="106" spans="1:10" x14ac:dyDescent="0.3">
      <c r="A106" s="565"/>
      <c r="B106" s="13" t="s">
        <v>130</v>
      </c>
      <c r="C106" s="550"/>
      <c r="D106" s="557"/>
      <c r="E106" s="400"/>
      <c r="F106" s="396"/>
      <c r="G106" s="547"/>
      <c r="H106" s="692"/>
      <c r="I106" s="692"/>
      <c r="J106" s="87" t="s">
        <v>453</v>
      </c>
    </row>
    <row r="107" spans="1:10" ht="36" x14ac:dyDescent="0.3">
      <c r="A107" s="565"/>
      <c r="B107" s="13" t="s">
        <v>131</v>
      </c>
      <c r="C107" s="550"/>
      <c r="D107" s="557"/>
      <c r="E107" s="400"/>
      <c r="F107" s="396"/>
      <c r="G107" s="547"/>
      <c r="H107" s="692"/>
      <c r="I107" s="692"/>
      <c r="J107" s="87" t="s">
        <v>454</v>
      </c>
    </row>
    <row r="108" spans="1:10" ht="36.6" x14ac:dyDescent="0.3">
      <c r="A108" s="565"/>
      <c r="B108" s="12" t="s">
        <v>323</v>
      </c>
      <c r="C108" s="550"/>
      <c r="D108" s="557"/>
      <c r="E108" s="400"/>
      <c r="F108" s="396"/>
      <c r="G108" s="547"/>
      <c r="H108" s="692"/>
      <c r="I108" s="692"/>
      <c r="J108" s="185"/>
    </row>
    <row r="109" spans="1:10" ht="15" thickBot="1" x14ac:dyDescent="0.35">
      <c r="A109" s="565"/>
      <c r="B109" s="13" t="s">
        <v>324</v>
      </c>
      <c r="C109" s="635"/>
      <c r="D109" s="558"/>
      <c r="E109" s="400"/>
      <c r="F109" s="396"/>
      <c r="G109" s="548"/>
      <c r="H109" s="692"/>
      <c r="I109" s="692"/>
      <c r="J109" s="186"/>
    </row>
    <row r="110" spans="1:10" ht="24" customHeight="1" x14ac:dyDescent="0.3">
      <c r="A110" s="644" t="s">
        <v>27</v>
      </c>
      <c r="B110" s="81" t="s">
        <v>26</v>
      </c>
      <c r="C110" s="717">
        <v>45291</v>
      </c>
      <c r="D110" s="556">
        <v>6000</v>
      </c>
      <c r="E110" s="399"/>
      <c r="F110" s="373"/>
      <c r="G110" s="546">
        <v>1900</v>
      </c>
      <c r="H110" s="691" t="s">
        <v>177</v>
      </c>
      <c r="I110" s="691" t="s">
        <v>181</v>
      </c>
      <c r="J110" s="850"/>
    </row>
    <row r="111" spans="1:10" ht="23.25" customHeight="1" x14ac:dyDescent="0.3">
      <c r="A111" s="576"/>
      <c r="B111" s="279" t="s">
        <v>432</v>
      </c>
      <c r="C111" s="718"/>
      <c r="D111" s="557"/>
      <c r="E111" s="400"/>
      <c r="F111" s="366"/>
      <c r="G111" s="547"/>
      <c r="H111" s="692"/>
      <c r="I111" s="692"/>
      <c r="J111" s="851"/>
    </row>
    <row r="112" spans="1:10" x14ac:dyDescent="0.3">
      <c r="A112" s="576"/>
      <c r="B112" s="9" t="s">
        <v>278</v>
      </c>
      <c r="C112" s="719"/>
      <c r="D112" s="557"/>
      <c r="E112" s="400"/>
      <c r="F112" s="366"/>
      <c r="G112" s="547"/>
      <c r="H112" s="706"/>
      <c r="I112" s="706"/>
      <c r="J112" s="851"/>
    </row>
    <row r="113" spans="1:10" ht="26.25" customHeight="1" x14ac:dyDescent="0.3">
      <c r="A113" s="576"/>
      <c r="B113" s="9" t="s">
        <v>223</v>
      </c>
      <c r="C113" s="719"/>
      <c r="D113" s="557"/>
      <c r="E113" s="400"/>
      <c r="F113" s="366"/>
      <c r="G113" s="547"/>
      <c r="H113" s="706"/>
      <c r="I113" s="706"/>
      <c r="J113" s="851"/>
    </row>
    <row r="114" spans="1:10" x14ac:dyDescent="0.3">
      <c r="A114" s="576"/>
      <c r="B114" s="9" t="s">
        <v>224</v>
      </c>
      <c r="C114" s="719"/>
      <c r="D114" s="557"/>
      <c r="E114" s="400">
        <v>3000</v>
      </c>
      <c r="F114" s="366" t="s">
        <v>1</v>
      </c>
      <c r="G114" s="547"/>
      <c r="H114" s="706"/>
      <c r="I114" s="706"/>
      <c r="J114" s="851"/>
    </row>
    <row r="115" spans="1:10" x14ac:dyDescent="0.3">
      <c r="A115" s="709"/>
      <c r="B115" s="279" t="s">
        <v>433</v>
      </c>
      <c r="C115" s="719"/>
      <c r="D115" s="557"/>
      <c r="E115" s="400">
        <v>19000</v>
      </c>
      <c r="F115" s="366" t="s">
        <v>5</v>
      </c>
      <c r="G115" s="547"/>
      <c r="H115" s="706"/>
      <c r="I115" s="706"/>
      <c r="J115" s="851"/>
    </row>
    <row r="116" spans="1:10" ht="28.5" customHeight="1" x14ac:dyDescent="0.3">
      <c r="A116" s="709"/>
      <c r="B116" s="115" t="s">
        <v>225</v>
      </c>
      <c r="C116" s="719"/>
      <c r="D116" s="557"/>
      <c r="E116" s="400"/>
      <c r="F116" s="366"/>
      <c r="G116" s="547"/>
      <c r="H116" s="706"/>
      <c r="I116" s="706"/>
      <c r="J116" s="851"/>
    </row>
    <row r="117" spans="1:10" x14ac:dyDescent="0.3">
      <c r="A117" s="709"/>
      <c r="B117" s="9" t="s">
        <v>226</v>
      </c>
      <c r="C117" s="719"/>
      <c r="D117" s="557"/>
      <c r="E117" s="400"/>
      <c r="F117" s="366"/>
      <c r="G117" s="547"/>
      <c r="H117" s="706"/>
      <c r="I117" s="706"/>
      <c r="J117" s="851"/>
    </row>
    <row r="118" spans="1:10" x14ac:dyDescent="0.3">
      <c r="A118" s="709"/>
      <c r="B118" s="9" t="s">
        <v>227</v>
      </c>
      <c r="C118" s="719"/>
      <c r="D118" s="557"/>
      <c r="E118" s="400"/>
      <c r="F118" s="366"/>
      <c r="G118" s="547"/>
      <c r="H118" s="706"/>
      <c r="I118" s="706"/>
      <c r="J118" s="851"/>
    </row>
    <row r="119" spans="1:10" ht="15" thickBot="1" x14ac:dyDescent="0.35">
      <c r="A119" s="709"/>
      <c r="B119" s="9" t="s">
        <v>224</v>
      </c>
      <c r="C119" s="719"/>
      <c r="D119" s="558"/>
      <c r="E119" s="400"/>
      <c r="F119" s="392"/>
      <c r="G119" s="548"/>
      <c r="H119" s="706"/>
      <c r="I119" s="706"/>
      <c r="J119" s="852"/>
    </row>
    <row r="120" spans="1:10" ht="18" customHeight="1" x14ac:dyDescent="0.3">
      <c r="A120" s="644" t="s">
        <v>28</v>
      </c>
      <c r="B120" s="8" t="s">
        <v>469</v>
      </c>
      <c r="C120" s="562">
        <v>45291</v>
      </c>
      <c r="D120" s="720">
        <v>2000</v>
      </c>
      <c r="E120" s="379"/>
      <c r="F120" s="382"/>
      <c r="G120" s="714">
        <v>750</v>
      </c>
      <c r="H120" s="527" t="s">
        <v>192</v>
      </c>
      <c r="I120" s="527" t="s">
        <v>182</v>
      </c>
      <c r="J120" s="826"/>
    </row>
    <row r="121" spans="1:10" ht="15" customHeight="1" x14ac:dyDescent="0.3">
      <c r="A121" s="576"/>
      <c r="B121" s="9" t="s">
        <v>228</v>
      </c>
      <c r="C121" s="716"/>
      <c r="D121" s="721"/>
      <c r="E121" s="380"/>
      <c r="F121" s="388"/>
      <c r="G121" s="715"/>
      <c r="H121" s="528"/>
      <c r="I121" s="528"/>
      <c r="J121" s="827"/>
    </row>
    <row r="122" spans="1:10" ht="24.6" x14ac:dyDescent="0.3">
      <c r="A122" s="576"/>
      <c r="B122" s="9" t="s">
        <v>229</v>
      </c>
      <c r="C122" s="716"/>
      <c r="D122" s="721"/>
      <c r="E122" s="380">
        <v>3000</v>
      </c>
      <c r="F122" s="388" t="s">
        <v>1</v>
      </c>
      <c r="G122" s="715"/>
      <c r="H122" s="528"/>
      <c r="I122" s="528"/>
      <c r="J122" s="827"/>
    </row>
    <row r="123" spans="1:10" x14ac:dyDescent="0.3">
      <c r="A123" s="576"/>
      <c r="B123" s="9" t="s">
        <v>257</v>
      </c>
      <c r="C123" s="716"/>
      <c r="D123" s="721"/>
      <c r="E123" s="380">
        <v>7500</v>
      </c>
      <c r="F123" s="388" t="s">
        <v>5</v>
      </c>
      <c r="G123" s="715"/>
      <c r="H123" s="528"/>
      <c r="I123" s="528"/>
      <c r="J123" s="827"/>
    </row>
    <row r="124" spans="1:10" ht="15" thickBot="1" x14ac:dyDescent="0.35">
      <c r="A124" s="576"/>
      <c r="B124" s="9" t="s">
        <v>230</v>
      </c>
      <c r="C124" s="716"/>
      <c r="D124" s="721"/>
      <c r="E124" s="380"/>
      <c r="F124" s="388"/>
      <c r="G124" s="715"/>
      <c r="H124" s="528"/>
      <c r="I124" s="528"/>
      <c r="J124" s="828"/>
    </row>
    <row r="125" spans="1:10" ht="24" x14ac:dyDescent="0.3">
      <c r="A125" s="564" t="s">
        <v>29</v>
      </c>
      <c r="B125" s="8" t="s">
        <v>30</v>
      </c>
      <c r="C125" s="549">
        <v>45291</v>
      </c>
      <c r="D125" s="720">
        <v>500</v>
      </c>
      <c r="E125" s="69"/>
      <c r="F125" s="382"/>
      <c r="G125" s="714">
        <v>150</v>
      </c>
      <c r="H125" s="713" t="s">
        <v>193</v>
      </c>
      <c r="I125" s="713" t="s">
        <v>181</v>
      </c>
      <c r="J125" s="86"/>
    </row>
    <row r="126" spans="1:10" x14ac:dyDescent="0.3">
      <c r="A126" s="565"/>
      <c r="B126" s="9" t="s">
        <v>152</v>
      </c>
      <c r="C126" s="550"/>
      <c r="D126" s="721"/>
      <c r="E126" s="59"/>
      <c r="F126" s="383"/>
      <c r="G126" s="715"/>
      <c r="H126" s="533"/>
      <c r="I126" s="533"/>
      <c r="J126" s="87"/>
    </row>
    <row r="127" spans="1:10" ht="24.6" x14ac:dyDescent="0.3">
      <c r="A127" s="565"/>
      <c r="B127" s="9" t="s">
        <v>282</v>
      </c>
      <c r="C127" s="550"/>
      <c r="D127" s="721"/>
      <c r="E127" s="59">
        <v>150</v>
      </c>
      <c r="F127" s="383" t="s">
        <v>1</v>
      </c>
      <c r="G127" s="715"/>
      <c r="H127" s="533"/>
      <c r="I127" s="533"/>
      <c r="J127" s="87"/>
    </row>
    <row r="128" spans="1:10" x14ac:dyDescent="0.3">
      <c r="A128" s="565"/>
      <c r="B128" s="9" t="s">
        <v>283</v>
      </c>
      <c r="C128" s="550"/>
      <c r="D128" s="721"/>
      <c r="E128" s="59">
        <v>1500</v>
      </c>
      <c r="F128" s="383" t="s">
        <v>5</v>
      </c>
      <c r="G128" s="715"/>
      <c r="H128" s="533"/>
      <c r="I128" s="533"/>
      <c r="J128" s="87"/>
    </row>
    <row r="129" spans="1:10" x14ac:dyDescent="0.3">
      <c r="A129" s="565"/>
      <c r="B129" s="9" t="s">
        <v>153</v>
      </c>
      <c r="C129" s="550"/>
      <c r="D129" s="721"/>
      <c r="E129" s="59"/>
      <c r="F129" s="444"/>
      <c r="G129" s="715"/>
      <c r="H129" s="533"/>
      <c r="I129" s="533"/>
      <c r="J129" s="87"/>
    </row>
    <row r="130" spans="1:10" ht="25.2" thickBot="1" x14ac:dyDescent="0.35">
      <c r="A130" s="565"/>
      <c r="B130" s="9" t="s">
        <v>284</v>
      </c>
      <c r="C130" s="550"/>
      <c r="D130" s="721"/>
      <c r="E130" s="59"/>
      <c r="F130" s="445"/>
      <c r="G130" s="715"/>
      <c r="H130" s="533"/>
      <c r="I130" s="533"/>
      <c r="J130" s="87"/>
    </row>
    <row r="131" spans="1:10" ht="15" customHeight="1" x14ac:dyDescent="0.3">
      <c r="A131" s="564" t="s">
        <v>389</v>
      </c>
      <c r="B131" s="18" t="s">
        <v>31</v>
      </c>
      <c r="C131" s="562">
        <v>45291</v>
      </c>
      <c r="D131" s="720">
        <v>300</v>
      </c>
      <c r="E131" s="379"/>
      <c r="F131" s="382"/>
      <c r="G131" s="606">
        <v>100</v>
      </c>
      <c r="H131" s="527" t="s">
        <v>32</v>
      </c>
      <c r="I131" s="527" t="s">
        <v>107</v>
      </c>
      <c r="J131" s="86"/>
    </row>
    <row r="132" spans="1:10" ht="24" x14ac:dyDescent="0.3">
      <c r="A132" s="565"/>
      <c r="B132" s="203" t="s">
        <v>325</v>
      </c>
      <c r="C132" s="563"/>
      <c r="D132" s="721"/>
      <c r="E132" s="380">
        <v>100</v>
      </c>
      <c r="F132" s="383" t="s">
        <v>1</v>
      </c>
      <c r="G132" s="607"/>
      <c r="H132" s="528"/>
      <c r="I132" s="528"/>
      <c r="J132" s="87"/>
    </row>
    <row r="133" spans="1:10" x14ac:dyDescent="0.3">
      <c r="A133" s="565"/>
      <c r="B133" s="203" t="s">
        <v>326</v>
      </c>
      <c r="C133" s="563"/>
      <c r="D133" s="721"/>
      <c r="E133" s="380">
        <v>1000</v>
      </c>
      <c r="F133" s="383" t="s">
        <v>5</v>
      </c>
      <c r="G133" s="607"/>
      <c r="H133" s="528"/>
      <c r="I133" s="528"/>
      <c r="J133" s="87"/>
    </row>
    <row r="134" spans="1:10" ht="15" thickBot="1" x14ac:dyDescent="0.35">
      <c r="A134" s="565"/>
      <c r="B134" s="490" t="s">
        <v>327</v>
      </c>
      <c r="C134" s="563"/>
      <c r="D134" s="721"/>
      <c r="E134" s="380"/>
      <c r="F134" s="383"/>
      <c r="G134" s="607"/>
      <c r="H134" s="528"/>
      <c r="I134" s="528"/>
      <c r="J134" s="87"/>
    </row>
    <row r="135" spans="1:10" s="93" customFormat="1" ht="26.25" customHeight="1" x14ac:dyDescent="0.3">
      <c r="A135" s="576"/>
      <c r="B135" s="8" t="s">
        <v>470</v>
      </c>
      <c r="C135" s="562"/>
      <c r="D135" s="720"/>
      <c r="E135" s="275"/>
      <c r="F135" s="228"/>
      <c r="G135" s="606"/>
      <c r="H135" s="527"/>
      <c r="I135" s="527"/>
      <c r="J135" s="86"/>
    </row>
    <row r="136" spans="1:10" s="93" customFormat="1" ht="28.5" customHeight="1" x14ac:dyDescent="0.3">
      <c r="A136" s="576"/>
      <c r="B136" s="489" t="s">
        <v>403</v>
      </c>
      <c r="C136" s="563"/>
      <c r="D136" s="721"/>
      <c r="E136" s="59">
        <v>500</v>
      </c>
      <c r="F136" s="446" t="s">
        <v>1</v>
      </c>
      <c r="G136" s="607"/>
      <c r="H136" s="528"/>
      <c r="I136" s="528"/>
      <c r="J136" s="834"/>
    </row>
    <row r="137" spans="1:10" s="93" customFormat="1" ht="15.75" customHeight="1" x14ac:dyDescent="0.3">
      <c r="A137" s="576"/>
      <c r="B137" s="489" t="s">
        <v>279</v>
      </c>
      <c r="C137" s="563"/>
      <c r="D137" s="721"/>
      <c r="E137" s="276">
        <v>3000</v>
      </c>
      <c r="F137" s="229" t="s">
        <v>5</v>
      </c>
      <c r="G137" s="607"/>
      <c r="H137" s="528"/>
      <c r="I137" s="528"/>
      <c r="J137" s="835"/>
    </row>
    <row r="138" spans="1:10" s="93" customFormat="1" ht="26.25" customHeight="1" thickBot="1" x14ac:dyDescent="0.35">
      <c r="A138" s="577"/>
      <c r="B138" s="17" t="s">
        <v>368</v>
      </c>
      <c r="C138" s="732"/>
      <c r="D138" s="722"/>
      <c r="E138" s="277"/>
      <c r="F138" s="230"/>
      <c r="G138" s="822"/>
      <c r="H138" s="529"/>
      <c r="I138" s="529"/>
      <c r="J138" s="32"/>
    </row>
    <row r="139" spans="1:10" ht="18" customHeight="1" x14ac:dyDescent="0.3">
      <c r="A139" s="673" t="s">
        <v>369</v>
      </c>
      <c r="B139" s="674"/>
      <c r="C139" s="675"/>
      <c r="D139" s="614">
        <f>SUM(D85:D138)</f>
        <v>18050</v>
      </c>
      <c r="E139" s="62">
        <f>E88+E93+E97+E99+E104+E114+E122+E127+E132+E136</f>
        <v>29250</v>
      </c>
      <c r="F139" s="53" t="s">
        <v>1</v>
      </c>
      <c r="G139" s="617">
        <f>SUM(G85:G138)</f>
        <v>5900</v>
      </c>
      <c r="H139" s="620"/>
      <c r="I139" s="620"/>
      <c r="J139" s="86"/>
    </row>
    <row r="140" spans="1:10" ht="18.75" customHeight="1" x14ac:dyDescent="0.3">
      <c r="A140" s="676"/>
      <c r="B140" s="677"/>
      <c r="C140" s="678"/>
      <c r="D140" s="615"/>
      <c r="E140" s="63">
        <v>0</v>
      </c>
      <c r="F140" s="54" t="s">
        <v>2</v>
      </c>
      <c r="G140" s="552"/>
      <c r="H140" s="602"/>
      <c r="I140" s="602"/>
      <c r="J140" s="87"/>
    </row>
    <row r="141" spans="1:10" x14ac:dyDescent="0.3">
      <c r="A141" s="676"/>
      <c r="B141" s="677"/>
      <c r="C141" s="678"/>
      <c r="D141" s="615"/>
      <c r="E141" s="63">
        <v>0</v>
      </c>
      <c r="F141" s="54" t="s">
        <v>3</v>
      </c>
      <c r="G141" s="552"/>
      <c r="H141" s="602"/>
      <c r="I141" s="602"/>
      <c r="J141" s="87"/>
    </row>
    <row r="142" spans="1:10" ht="24" x14ac:dyDescent="0.3">
      <c r="A142" s="676"/>
      <c r="B142" s="677"/>
      <c r="C142" s="678"/>
      <c r="D142" s="615"/>
      <c r="E142" s="63">
        <v>0</v>
      </c>
      <c r="F142" s="55" t="s">
        <v>4</v>
      </c>
      <c r="G142" s="552"/>
      <c r="H142" s="602"/>
      <c r="I142" s="602"/>
      <c r="J142" s="87"/>
    </row>
    <row r="143" spans="1:10" ht="19.5" customHeight="1" x14ac:dyDescent="0.3">
      <c r="A143" s="676"/>
      <c r="B143" s="677"/>
      <c r="C143" s="678"/>
      <c r="D143" s="615"/>
      <c r="E143" s="63">
        <v>0</v>
      </c>
      <c r="F143" s="55" t="s">
        <v>382</v>
      </c>
      <c r="G143" s="552"/>
      <c r="H143" s="602"/>
      <c r="I143" s="602"/>
      <c r="J143" s="87"/>
    </row>
    <row r="144" spans="1:10" ht="19.5" customHeight="1" x14ac:dyDescent="0.3">
      <c r="A144" s="676"/>
      <c r="B144" s="677"/>
      <c r="C144" s="678"/>
      <c r="D144" s="615"/>
      <c r="E144" s="64">
        <f>E89+E95+E98+E100+E105+E115+E123+E128+E133+E137</f>
        <v>61900</v>
      </c>
      <c r="F144" s="56" t="s">
        <v>5</v>
      </c>
      <c r="G144" s="552"/>
      <c r="H144" s="602"/>
      <c r="I144" s="602"/>
      <c r="J144" s="87"/>
    </row>
    <row r="145" spans="1:10" ht="15" thickBot="1" x14ac:dyDescent="0.35">
      <c r="A145" s="679"/>
      <c r="B145" s="680"/>
      <c r="C145" s="681"/>
      <c r="D145" s="616"/>
      <c r="E145" s="65">
        <f>SUM(E85:E138)</f>
        <v>91150</v>
      </c>
      <c r="F145" s="57" t="s">
        <v>6</v>
      </c>
      <c r="G145" s="553"/>
      <c r="H145" s="603"/>
      <c r="I145" s="603"/>
      <c r="J145" s="32"/>
    </row>
    <row r="146" spans="1:10" ht="15" thickBot="1" x14ac:dyDescent="0.35">
      <c r="A146" s="15"/>
      <c r="B146" s="113"/>
      <c r="C146" s="15"/>
      <c r="D146" s="429"/>
      <c r="E146" s="42"/>
      <c r="F146" s="43"/>
      <c r="G146" s="44"/>
      <c r="H146" s="135"/>
      <c r="I146" s="135"/>
    </row>
    <row r="147" spans="1:10" x14ac:dyDescent="0.3">
      <c r="A147" s="621" t="s">
        <v>328</v>
      </c>
      <c r="B147" s="622"/>
      <c r="C147" s="622"/>
      <c r="D147" s="622"/>
      <c r="E147" s="622"/>
      <c r="F147" s="622"/>
      <c r="G147" s="622"/>
      <c r="H147" s="623"/>
      <c r="I147" s="355"/>
      <c r="J147" s="356"/>
    </row>
    <row r="148" spans="1:10" ht="15" thickBot="1" x14ac:dyDescent="0.35">
      <c r="A148" s="624"/>
      <c r="B148" s="625"/>
      <c r="C148" s="625"/>
      <c r="D148" s="625"/>
      <c r="E148" s="625"/>
      <c r="F148" s="625"/>
      <c r="G148" s="625"/>
      <c r="H148" s="626"/>
      <c r="I148" s="357"/>
      <c r="J148" s="354"/>
    </row>
    <row r="149" spans="1:10" x14ac:dyDescent="0.3">
      <c r="A149" s="574" t="s">
        <v>33</v>
      </c>
      <c r="B149" s="205" t="s">
        <v>295</v>
      </c>
      <c r="C149" s="549">
        <v>45291</v>
      </c>
      <c r="D149" s="556">
        <v>4000</v>
      </c>
      <c r="E149" s="286"/>
      <c r="F149" s="268"/>
      <c r="G149" s="546">
        <v>1200</v>
      </c>
      <c r="H149" s="534" t="s">
        <v>32</v>
      </c>
      <c r="I149" s="534" t="s">
        <v>175</v>
      </c>
      <c r="J149" s="150"/>
    </row>
    <row r="150" spans="1:10" x14ac:dyDescent="0.3">
      <c r="A150" s="575"/>
      <c r="B150" s="206" t="s">
        <v>406</v>
      </c>
      <c r="C150" s="586"/>
      <c r="D150" s="754"/>
      <c r="E150" s="290">
        <v>10000</v>
      </c>
      <c r="F150" s="266" t="s">
        <v>321</v>
      </c>
      <c r="G150" s="578"/>
      <c r="H150" s="578"/>
      <c r="I150" s="578"/>
      <c r="J150" s="151"/>
    </row>
    <row r="151" spans="1:10" ht="15" thickBot="1" x14ac:dyDescent="0.35">
      <c r="A151" s="575"/>
      <c r="B151" s="206" t="s">
        <v>407</v>
      </c>
      <c r="C151" s="586"/>
      <c r="D151" s="754"/>
      <c r="E151" s="287"/>
      <c r="F151" s="272"/>
      <c r="G151" s="578"/>
      <c r="H151" s="578"/>
      <c r="I151" s="578"/>
      <c r="J151" s="151"/>
    </row>
    <row r="152" spans="1:10" x14ac:dyDescent="0.3">
      <c r="A152" s="574" t="s">
        <v>34</v>
      </c>
      <c r="B152" s="208" t="s">
        <v>296</v>
      </c>
      <c r="C152" s="549">
        <v>45291</v>
      </c>
      <c r="D152" s="556">
        <v>6000</v>
      </c>
      <c r="E152" s="288"/>
      <c r="F152" s="281"/>
      <c r="G152" s="546">
        <v>2000</v>
      </c>
      <c r="H152" s="612" t="s">
        <v>32</v>
      </c>
      <c r="I152" s="612" t="s">
        <v>175</v>
      </c>
      <c r="J152" s="194"/>
    </row>
    <row r="153" spans="1:10" ht="24.6" x14ac:dyDescent="0.3">
      <c r="A153" s="575"/>
      <c r="B153" s="209" t="s">
        <v>297</v>
      </c>
      <c r="C153" s="584"/>
      <c r="D153" s="587"/>
      <c r="E153" s="289">
        <v>14200</v>
      </c>
      <c r="F153" s="282" t="s">
        <v>329</v>
      </c>
      <c r="G153" s="579"/>
      <c r="H153" s="578"/>
      <c r="I153" s="578"/>
      <c r="J153" s="192"/>
    </row>
    <row r="154" spans="1:10" x14ac:dyDescent="0.3">
      <c r="A154" s="575"/>
      <c r="B154" s="209" t="s">
        <v>298</v>
      </c>
      <c r="C154" s="584"/>
      <c r="D154" s="587"/>
      <c r="E154" s="744">
        <v>500000</v>
      </c>
      <c r="F154" s="844" t="s">
        <v>321</v>
      </c>
      <c r="G154" s="579"/>
      <c r="H154" s="578"/>
      <c r="I154" s="578"/>
      <c r="J154" s="192"/>
    </row>
    <row r="155" spans="1:10" ht="26.25" customHeight="1" x14ac:dyDescent="0.3">
      <c r="A155" s="575"/>
      <c r="B155" s="209" t="s">
        <v>299</v>
      </c>
      <c r="C155" s="584"/>
      <c r="D155" s="587"/>
      <c r="E155" s="744"/>
      <c r="F155" s="844"/>
      <c r="G155" s="579"/>
      <c r="H155" s="578"/>
      <c r="I155" s="578"/>
      <c r="J155" s="568"/>
    </row>
    <row r="156" spans="1:10" x14ac:dyDescent="0.3">
      <c r="A156" s="575"/>
      <c r="B156" s="209" t="s">
        <v>408</v>
      </c>
      <c r="C156" s="584"/>
      <c r="D156" s="587"/>
      <c r="E156" s="289"/>
      <c r="F156" s="282"/>
      <c r="G156" s="579"/>
      <c r="H156" s="578"/>
      <c r="I156" s="578"/>
      <c r="J156" s="569"/>
    </row>
    <row r="157" spans="1:10" x14ac:dyDescent="0.3">
      <c r="A157" s="575"/>
      <c r="B157" s="209" t="s">
        <v>405</v>
      </c>
      <c r="C157" s="584"/>
      <c r="D157" s="587"/>
      <c r="E157" s="289"/>
      <c r="F157" s="282"/>
      <c r="G157" s="579"/>
      <c r="H157" s="578"/>
      <c r="I157" s="578"/>
      <c r="J157" s="345"/>
    </row>
    <row r="158" spans="1:10" x14ac:dyDescent="0.3">
      <c r="A158" s="575"/>
      <c r="B158" s="209" t="s">
        <v>409</v>
      </c>
      <c r="C158" s="584"/>
      <c r="D158" s="587"/>
      <c r="E158" s="289"/>
      <c r="F158" s="282"/>
      <c r="G158" s="579"/>
      <c r="H158" s="578"/>
      <c r="I158" s="578"/>
      <c r="J158" s="345"/>
    </row>
    <row r="159" spans="1:10" ht="37.200000000000003" thickBot="1" x14ac:dyDescent="0.35">
      <c r="A159" s="589"/>
      <c r="B159" s="210" t="s">
        <v>404</v>
      </c>
      <c r="C159" s="585"/>
      <c r="D159" s="588"/>
      <c r="E159" s="291"/>
      <c r="F159" s="283"/>
      <c r="G159" s="580"/>
      <c r="H159" s="613"/>
      <c r="I159" s="613"/>
      <c r="J159" s="193"/>
    </row>
    <row r="160" spans="1:10" x14ac:dyDescent="0.3">
      <c r="A160" s="574" t="s">
        <v>35</v>
      </c>
      <c r="B160" s="205" t="s">
        <v>300</v>
      </c>
      <c r="C160" s="549">
        <v>45291</v>
      </c>
      <c r="D160" s="556">
        <v>1500</v>
      </c>
      <c r="E160" s="251"/>
      <c r="F160" s="257"/>
      <c r="G160" s="546">
        <v>500</v>
      </c>
      <c r="H160" s="534" t="s">
        <v>190</v>
      </c>
      <c r="I160" s="534" t="s">
        <v>184</v>
      </c>
      <c r="J160" s="581"/>
    </row>
    <row r="161" spans="1:10" x14ac:dyDescent="0.3">
      <c r="A161" s="575"/>
      <c r="B161" s="200" t="s">
        <v>301</v>
      </c>
      <c r="C161" s="579"/>
      <c r="D161" s="587"/>
      <c r="E161" s="289"/>
      <c r="F161" s="284"/>
      <c r="G161" s="579"/>
      <c r="H161" s="578"/>
      <c r="I161" s="578"/>
      <c r="J161" s="582"/>
    </row>
    <row r="162" spans="1:10" ht="24.6" x14ac:dyDescent="0.3">
      <c r="A162" s="575"/>
      <c r="B162" s="200" t="s">
        <v>302</v>
      </c>
      <c r="C162" s="579"/>
      <c r="D162" s="587"/>
      <c r="E162" s="289"/>
      <c r="F162" s="284"/>
      <c r="G162" s="579"/>
      <c r="H162" s="578"/>
      <c r="I162" s="578"/>
      <c r="J162" s="582"/>
    </row>
    <row r="163" spans="1:10" ht="24.6" x14ac:dyDescent="0.3">
      <c r="A163" s="575"/>
      <c r="B163" s="200" t="s">
        <v>303</v>
      </c>
      <c r="C163" s="579"/>
      <c r="D163" s="587"/>
      <c r="E163" s="289">
        <v>2000</v>
      </c>
      <c r="F163" s="282" t="s">
        <v>329</v>
      </c>
      <c r="G163" s="579"/>
      <c r="H163" s="578"/>
      <c r="I163" s="578"/>
      <c r="J163" s="582"/>
    </row>
    <row r="164" spans="1:10" ht="37.200000000000003" thickBot="1" x14ac:dyDescent="0.35">
      <c r="A164" s="589"/>
      <c r="B164" s="207" t="s">
        <v>304</v>
      </c>
      <c r="C164" s="580"/>
      <c r="D164" s="588"/>
      <c r="E164" s="291">
        <v>5000</v>
      </c>
      <c r="F164" s="447" t="s">
        <v>321</v>
      </c>
      <c r="G164" s="580"/>
      <c r="H164" s="613"/>
      <c r="I164" s="613"/>
      <c r="J164" s="583"/>
    </row>
    <row r="165" spans="1:10" x14ac:dyDescent="0.3">
      <c r="A165" s="574" t="s">
        <v>36</v>
      </c>
      <c r="B165" s="211" t="s">
        <v>305</v>
      </c>
      <c r="C165" s="549">
        <v>45291</v>
      </c>
      <c r="D165" s="556">
        <v>10000</v>
      </c>
      <c r="E165" s="292"/>
      <c r="F165" s="257"/>
      <c r="G165" s="546">
        <v>3000</v>
      </c>
      <c r="H165" s="612"/>
      <c r="I165" s="612"/>
      <c r="J165" s="570"/>
    </row>
    <row r="166" spans="1:10" x14ac:dyDescent="0.3">
      <c r="A166" s="575"/>
      <c r="B166" s="209" t="s">
        <v>306</v>
      </c>
      <c r="C166" s="579"/>
      <c r="D166" s="587"/>
      <c r="E166" s="293">
        <v>500000</v>
      </c>
      <c r="F166" s="282" t="s">
        <v>329</v>
      </c>
      <c r="G166" s="579"/>
      <c r="H166" s="578"/>
      <c r="I166" s="578"/>
      <c r="J166" s="571"/>
    </row>
    <row r="167" spans="1:10" x14ac:dyDescent="0.3">
      <c r="A167" s="575"/>
      <c r="B167" s="209" t="s">
        <v>393</v>
      </c>
      <c r="C167" s="579"/>
      <c r="D167" s="587"/>
      <c r="E167" s="293">
        <v>10000</v>
      </c>
      <c r="F167" s="448" t="s">
        <v>321</v>
      </c>
      <c r="G167" s="579"/>
      <c r="H167" s="578"/>
      <c r="I167" s="578"/>
      <c r="J167" s="571"/>
    </row>
    <row r="168" spans="1:10" ht="15" thickBot="1" x14ac:dyDescent="0.35">
      <c r="A168" s="589"/>
      <c r="B168" s="223" t="s">
        <v>394</v>
      </c>
      <c r="C168" s="580"/>
      <c r="D168" s="588"/>
      <c r="E168" s="294"/>
      <c r="F168" s="285"/>
      <c r="G168" s="580"/>
      <c r="H168" s="613"/>
      <c r="I168" s="613"/>
      <c r="J168" s="572"/>
    </row>
    <row r="169" spans="1:10" x14ac:dyDescent="0.3">
      <c r="A169" s="574" t="s">
        <v>37</v>
      </c>
      <c r="B169" s="208" t="s">
        <v>307</v>
      </c>
      <c r="C169" s="549">
        <v>45291</v>
      </c>
      <c r="D169" s="556">
        <v>950</v>
      </c>
      <c r="E169" s="370">
        <v>2000</v>
      </c>
      <c r="F169" s="373" t="s">
        <v>329</v>
      </c>
      <c r="G169" s="546">
        <v>300</v>
      </c>
      <c r="H169" s="612"/>
      <c r="I169" s="612"/>
      <c r="J169" s="573"/>
    </row>
    <row r="170" spans="1:10" x14ac:dyDescent="0.3">
      <c r="A170" s="575"/>
      <c r="B170" s="209" t="s">
        <v>330</v>
      </c>
      <c r="C170" s="579"/>
      <c r="D170" s="587"/>
      <c r="E170" s="371">
        <v>2000</v>
      </c>
      <c r="F170" s="448" t="s">
        <v>321</v>
      </c>
      <c r="G170" s="579"/>
      <c r="H170" s="578"/>
      <c r="I170" s="578"/>
      <c r="J170" s="515"/>
    </row>
    <row r="171" spans="1:10" ht="15" thickBot="1" x14ac:dyDescent="0.35">
      <c r="A171" s="575"/>
      <c r="B171" s="209" t="s">
        <v>331</v>
      </c>
      <c r="C171" s="579"/>
      <c r="D171" s="587"/>
      <c r="E171" s="371"/>
      <c r="F171" s="374"/>
      <c r="G171" s="579"/>
      <c r="H171" s="578"/>
      <c r="I171" s="578"/>
      <c r="J171" s="515"/>
    </row>
    <row r="172" spans="1:10" x14ac:dyDescent="0.3">
      <c r="A172" s="574" t="s">
        <v>38</v>
      </c>
      <c r="B172" s="212" t="s">
        <v>308</v>
      </c>
      <c r="C172" s="549">
        <v>45291</v>
      </c>
      <c r="D172" s="556">
        <v>1500</v>
      </c>
      <c r="E172" s="370">
        <v>15000</v>
      </c>
      <c r="F172" s="373" t="s">
        <v>329</v>
      </c>
      <c r="G172" s="189"/>
      <c r="H172" s="612"/>
      <c r="I172" s="612"/>
      <c r="J172" s="573"/>
    </row>
    <row r="173" spans="1:10" x14ac:dyDescent="0.3">
      <c r="A173" s="575"/>
      <c r="B173" s="200" t="s">
        <v>309</v>
      </c>
      <c r="C173" s="579"/>
      <c r="D173" s="587"/>
      <c r="E173" s="371">
        <v>4000</v>
      </c>
      <c r="F173" s="448" t="s">
        <v>321</v>
      </c>
      <c r="G173" s="190">
        <v>500</v>
      </c>
      <c r="H173" s="578"/>
      <c r="I173" s="578"/>
      <c r="J173" s="515"/>
    </row>
    <row r="174" spans="1:10" ht="15" thickBot="1" x14ac:dyDescent="0.35">
      <c r="A174" s="589"/>
      <c r="B174" s="207" t="s">
        <v>410</v>
      </c>
      <c r="C174" s="580"/>
      <c r="D174" s="588"/>
      <c r="E174" s="372"/>
      <c r="F174" s="375"/>
      <c r="G174" s="191"/>
      <c r="H174" s="613"/>
      <c r="I174" s="613"/>
      <c r="J174" s="516"/>
    </row>
    <row r="175" spans="1:10" x14ac:dyDescent="0.3">
      <c r="A175" s="574" t="s">
        <v>194</v>
      </c>
      <c r="B175" s="208" t="s">
        <v>310</v>
      </c>
      <c r="C175" s="549">
        <v>45291</v>
      </c>
      <c r="D175" s="556">
        <v>400</v>
      </c>
      <c r="E175" s="370">
        <v>2000</v>
      </c>
      <c r="F175" s="373" t="s">
        <v>329</v>
      </c>
      <c r="G175" s="546">
        <v>150</v>
      </c>
      <c r="H175" s="612"/>
      <c r="I175" s="612"/>
      <c r="J175" s="514"/>
    </row>
    <row r="176" spans="1:10" x14ac:dyDescent="0.3">
      <c r="A176" s="575"/>
      <c r="B176" s="200" t="s">
        <v>311</v>
      </c>
      <c r="C176" s="579"/>
      <c r="D176" s="587"/>
      <c r="E176" s="450">
        <v>750</v>
      </c>
      <c r="F176" s="448" t="s">
        <v>321</v>
      </c>
      <c r="G176" s="579"/>
      <c r="H176" s="578"/>
      <c r="I176" s="578"/>
      <c r="J176" s="515"/>
    </row>
    <row r="177" spans="1:10" ht="15" thickBot="1" x14ac:dyDescent="0.35">
      <c r="A177" s="589"/>
      <c r="B177" s="207" t="s">
        <v>411</v>
      </c>
      <c r="C177" s="580"/>
      <c r="D177" s="588"/>
      <c r="E177" s="449"/>
      <c r="F177" s="375"/>
      <c r="G177" s="580"/>
      <c r="H177" s="613"/>
      <c r="I177" s="613"/>
      <c r="J177" s="516"/>
    </row>
    <row r="178" spans="1:10" ht="18" customHeight="1" x14ac:dyDescent="0.3">
      <c r="A178" s="745" t="s">
        <v>384</v>
      </c>
      <c r="B178" s="746"/>
      <c r="C178" s="747"/>
      <c r="D178" s="614">
        <f>SUM(D149:D176)</f>
        <v>24350</v>
      </c>
      <c r="E178" s="62">
        <f>E168+E162</f>
        <v>0</v>
      </c>
      <c r="F178" s="53" t="s">
        <v>1</v>
      </c>
      <c r="G178" s="617">
        <f>SUM(G149:G177)</f>
        <v>7650</v>
      </c>
      <c r="H178" s="524"/>
      <c r="I178" s="524"/>
      <c r="J178" s="86"/>
    </row>
    <row r="179" spans="1:10" ht="18.75" customHeight="1" x14ac:dyDescent="0.3">
      <c r="A179" s="748"/>
      <c r="B179" s="749"/>
      <c r="C179" s="750"/>
      <c r="D179" s="615"/>
      <c r="E179" s="63">
        <f>E153+E163+E166+E169+E172+E175</f>
        <v>535200</v>
      </c>
      <c r="F179" s="224" t="s">
        <v>329</v>
      </c>
      <c r="G179" s="552"/>
      <c r="H179" s="525"/>
      <c r="I179" s="525"/>
      <c r="J179" s="87"/>
    </row>
    <row r="180" spans="1:10" x14ac:dyDescent="0.3">
      <c r="A180" s="748"/>
      <c r="B180" s="749"/>
      <c r="C180" s="750"/>
      <c r="D180" s="615"/>
      <c r="E180" s="63">
        <v>0</v>
      </c>
      <c r="F180" s="54" t="s">
        <v>3</v>
      </c>
      <c r="G180" s="552"/>
      <c r="H180" s="525"/>
      <c r="I180" s="525"/>
      <c r="J180" s="87"/>
    </row>
    <row r="181" spans="1:10" ht="24" x14ac:dyDescent="0.3">
      <c r="A181" s="748"/>
      <c r="B181" s="749"/>
      <c r="C181" s="750"/>
      <c r="D181" s="615"/>
      <c r="E181" s="63">
        <v>0</v>
      </c>
      <c r="F181" s="55" t="s">
        <v>4</v>
      </c>
      <c r="G181" s="552"/>
      <c r="H181" s="525"/>
      <c r="I181" s="525"/>
      <c r="J181" s="87"/>
    </row>
    <row r="182" spans="1:10" ht="19.5" customHeight="1" x14ac:dyDescent="0.3">
      <c r="A182" s="748"/>
      <c r="B182" s="749"/>
      <c r="C182" s="750"/>
      <c r="D182" s="615"/>
      <c r="E182" s="64">
        <f>E150+E154+E164+E167+E170+E173+E176</f>
        <v>531750</v>
      </c>
      <c r="F182" s="56" t="s">
        <v>5</v>
      </c>
      <c r="G182" s="552"/>
      <c r="H182" s="525"/>
      <c r="I182" s="525"/>
      <c r="J182" s="87"/>
    </row>
    <row r="183" spans="1:10" ht="15" thickBot="1" x14ac:dyDescent="0.35">
      <c r="A183" s="751"/>
      <c r="B183" s="752"/>
      <c r="C183" s="753"/>
      <c r="D183" s="616"/>
      <c r="E183" s="65">
        <f>SUM(E149:E177)</f>
        <v>1066950</v>
      </c>
      <c r="F183" s="57" t="s">
        <v>6</v>
      </c>
      <c r="G183" s="553"/>
      <c r="H183" s="526"/>
      <c r="I183" s="526"/>
      <c r="J183" s="32"/>
    </row>
    <row r="184" spans="1:10" ht="15" thickBot="1" x14ac:dyDescent="0.35">
      <c r="A184" s="20"/>
    </row>
    <row r="185" spans="1:10" ht="15" customHeight="1" x14ac:dyDescent="0.3">
      <c r="A185" s="537" t="s">
        <v>332</v>
      </c>
      <c r="B185" s="538"/>
      <c r="C185" s="538"/>
      <c r="D185" s="538"/>
      <c r="E185" s="538"/>
      <c r="F185" s="538"/>
      <c r="G185" s="538"/>
      <c r="H185" s="539"/>
      <c r="I185" s="346"/>
      <c r="J185" s="150"/>
    </row>
    <row r="186" spans="1:10" ht="16.5" customHeight="1" thickBot="1" x14ac:dyDescent="0.35">
      <c r="A186" s="543"/>
      <c r="B186" s="541"/>
      <c r="C186" s="541"/>
      <c r="D186" s="541"/>
      <c r="E186" s="541"/>
      <c r="F186" s="541"/>
      <c r="G186" s="541"/>
      <c r="H186" s="542"/>
      <c r="I186" s="347"/>
      <c r="J186" s="354"/>
    </row>
    <row r="187" spans="1:10" ht="36.9" customHeight="1" x14ac:dyDescent="0.3">
      <c r="A187" s="644" t="s">
        <v>39</v>
      </c>
      <c r="B187" s="8" t="s">
        <v>258</v>
      </c>
      <c r="C187" s="562">
        <v>45291</v>
      </c>
      <c r="D187" s="720">
        <v>300</v>
      </c>
      <c r="E187" s="275"/>
      <c r="F187" s="166"/>
      <c r="G187" s="71"/>
      <c r="H187" s="527" t="s">
        <v>197</v>
      </c>
      <c r="I187" s="527" t="s">
        <v>185</v>
      </c>
      <c r="J187" s="826" t="s">
        <v>455</v>
      </c>
    </row>
    <row r="188" spans="1:10" ht="15" customHeight="1" x14ac:dyDescent="0.3">
      <c r="A188" s="576"/>
      <c r="B188" s="103" t="s">
        <v>480</v>
      </c>
      <c r="C188" s="563"/>
      <c r="D188" s="721"/>
      <c r="E188" s="295">
        <v>100</v>
      </c>
      <c r="F188" s="297" t="s">
        <v>1</v>
      </c>
      <c r="G188" s="168">
        <v>100</v>
      </c>
      <c r="H188" s="528"/>
      <c r="I188" s="528"/>
      <c r="J188" s="827"/>
    </row>
    <row r="189" spans="1:10" ht="29.25" customHeight="1" thickBot="1" x14ac:dyDescent="0.35">
      <c r="A189" s="577"/>
      <c r="B189" s="17"/>
      <c r="C189" s="732"/>
      <c r="D189" s="722"/>
      <c r="E189" s="296">
        <v>1000</v>
      </c>
      <c r="F189" s="167" t="s">
        <v>321</v>
      </c>
      <c r="G189" s="169"/>
      <c r="H189" s="529"/>
      <c r="I189" s="529"/>
      <c r="J189" s="828"/>
    </row>
    <row r="190" spans="1:10" ht="28.5" customHeight="1" x14ac:dyDescent="0.3">
      <c r="A190" s="564" t="s">
        <v>40</v>
      </c>
      <c r="B190" s="24" t="s">
        <v>259</v>
      </c>
      <c r="C190" s="586">
        <v>45291</v>
      </c>
      <c r="D190" s="557">
        <v>1500</v>
      </c>
      <c r="E190" s="61"/>
      <c r="F190" s="266"/>
      <c r="G190" s="670">
        <v>500</v>
      </c>
      <c r="H190" s="532" t="s">
        <v>197</v>
      </c>
      <c r="I190" s="532" t="s">
        <v>172</v>
      </c>
      <c r="J190" s="517" t="s">
        <v>456</v>
      </c>
    </row>
    <row r="191" spans="1:10" ht="28.5" customHeight="1" x14ac:dyDescent="0.3">
      <c r="A191" s="733"/>
      <c r="B191" s="103" t="s">
        <v>154</v>
      </c>
      <c r="C191" s="550"/>
      <c r="D191" s="557"/>
      <c r="E191" s="61"/>
      <c r="F191" s="266"/>
      <c r="G191" s="670"/>
      <c r="H191" s="532"/>
      <c r="I191" s="532"/>
      <c r="J191" s="610"/>
    </row>
    <row r="192" spans="1:10" x14ac:dyDescent="0.3">
      <c r="A192" s="733"/>
      <c r="B192" s="10" t="s">
        <v>260</v>
      </c>
      <c r="C192" s="550"/>
      <c r="D192" s="557"/>
      <c r="E192" s="61"/>
      <c r="F192" s="266"/>
      <c r="G192" s="670"/>
      <c r="H192" s="532"/>
      <c r="I192" s="532"/>
      <c r="J192" s="610"/>
    </row>
    <row r="193" spans="1:10" x14ac:dyDescent="0.3">
      <c r="A193" s="733"/>
      <c r="B193" s="10" t="s">
        <v>412</v>
      </c>
      <c r="C193" s="550"/>
      <c r="D193" s="557"/>
      <c r="E193" s="61">
        <v>500</v>
      </c>
      <c r="F193" s="266" t="s">
        <v>1</v>
      </c>
      <c r="G193" s="670"/>
      <c r="H193" s="532"/>
      <c r="I193" s="532"/>
      <c r="J193" s="610"/>
    </row>
    <row r="194" spans="1:10" ht="36" customHeight="1" x14ac:dyDescent="0.3">
      <c r="A194" s="733"/>
      <c r="B194" s="10" t="s">
        <v>413</v>
      </c>
      <c r="C194" s="550"/>
      <c r="D194" s="557"/>
      <c r="E194" s="61">
        <v>5000</v>
      </c>
      <c r="F194" s="266" t="s">
        <v>321</v>
      </c>
      <c r="G194" s="670"/>
      <c r="H194" s="532"/>
      <c r="I194" s="532"/>
      <c r="J194" s="610"/>
    </row>
    <row r="195" spans="1:10" ht="36" x14ac:dyDescent="0.3">
      <c r="A195" s="733"/>
      <c r="B195" s="10" t="s">
        <v>414</v>
      </c>
      <c r="C195" s="550"/>
      <c r="D195" s="557"/>
      <c r="E195" s="61"/>
      <c r="F195" s="266"/>
      <c r="G195" s="670"/>
      <c r="H195" s="532"/>
      <c r="I195" s="532"/>
      <c r="J195" s="610"/>
    </row>
    <row r="196" spans="1:10" ht="15" thickBot="1" x14ac:dyDescent="0.35">
      <c r="A196" s="734"/>
      <c r="B196" s="10" t="s">
        <v>415</v>
      </c>
      <c r="C196" s="590"/>
      <c r="D196" s="557"/>
      <c r="E196" s="61"/>
      <c r="F196" s="266"/>
      <c r="G196" s="670"/>
      <c r="H196" s="533"/>
      <c r="I196" s="533"/>
      <c r="J196" s="611"/>
    </row>
    <row r="197" spans="1:10" ht="23.4" customHeight="1" x14ac:dyDescent="0.3">
      <c r="A197" s="644" t="s">
        <v>41</v>
      </c>
      <c r="B197" s="117" t="s">
        <v>195</v>
      </c>
      <c r="C197" s="562">
        <v>45291</v>
      </c>
      <c r="D197" s="720">
        <v>250</v>
      </c>
      <c r="E197" s="379">
        <v>100</v>
      </c>
      <c r="F197" s="382" t="s">
        <v>1</v>
      </c>
      <c r="G197" s="831">
        <v>75</v>
      </c>
      <c r="H197" s="527" t="s">
        <v>196</v>
      </c>
      <c r="I197" s="527" t="s">
        <v>181</v>
      </c>
      <c r="J197" s="667"/>
    </row>
    <row r="198" spans="1:10" ht="15" customHeight="1" x14ac:dyDescent="0.3">
      <c r="A198" s="576"/>
      <c r="B198" s="156" t="s">
        <v>254</v>
      </c>
      <c r="C198" s="563"/>
      <c r="D198" s="721"/>
      <c r="E198" s="380">
        <v>750</v>
      </c>
      <c r="F198" s="383" t="s">
        <v>321</v>
      </c>
      <c r="G198" s="832"/>
      <c r="H198" s="528"/>
      <c r="I198" s="528"/>
      <c r="J198" s="668"/>
    </row>
    <row r="199" spans="1:10" ht="15" thickBot="1" x14ac:dyDescent="0.35">
      <c r="A199" s="577"/>
      <c r="B199" s="123" t="s">
        <v>255</v>
      </c>
      <c r="C199" s="732"/>
      <c r="D199" s="722"/>
      <c r="E199" s="417"/>
      <c r="F199" s="418"/>
      <c r="G199" s="833"/>
      <c r="H199" s="529"/>
      <c r="I199" s="529"/>
      <c r="J199" s="669"/>
    </row>
    <row r="200" spans="1:10" x14ac:dyDescent="0.3">
      <c r="A200" s="564" t="s">
        <v>42</v>
      </c>
      <c r="B200" s="158" t="s">
        <v>261</v>
      </c>
      <c r="C200" s="562">
        <v>45291</v>
      </c>
      <c r="D200" s="720">
        <v>600</v>
      </c>
      <c r="E200" s="379">
        <v>150</v>
      </c>
      <c r="F200" s="382" t="s">
        <v>1</v>
      </c>
      <c r="G200" s="714">
        <v>200</v>
      </c>
      <c r="H200" s="527" t="s">
        <v>196</v>
      </c>
      <c r="I200" s="527" t="s">
        <v>181</v>
      </c>
      <c r="J200" s="667"/>
    </row>
    <row r="201" spans="1:10" ht="21.75" customHeight="1" thickBot="1" x14ac:dyDescent="0.35">
      <c r="A201" s="600"/>
      <c r="B201" s="213" t="s">
        <v>333</v>
      </c>
      <c r="C201" s="563"/>
      <c r="D201" s="721"/>
      <c r="E201" s="380">
        <v>2000</v>
      </c>
      <c r="F201" s="383" t="s">
        <v>321</v>
      </c>
      <c r="G201" s="715"/>
      <c r="H201" s="528"/>
      <c r="I201" s="528"/>
      <c r="J201" s="669"/>
    </row>
    <row r="202" spans="1:10" ht="19.5" customHeight="1" x14ac:dyDescent="0.3">
      <c r="A202" s="644" t="s">
        <v>43</v>
      </c>
      <c r="B202" s="170" t="s">
        <v>262</v>
      </c>
      <c r="C202" s="562">
        <v>45291</v>
      </c>
      <c r="D202" s="720">
        <v>1000</v>
      </c>
      <c r="E202" s="69">
        <v>1000</v>
      </c>
      <c r="F202" s="298" t="s">
        <v>1</v>
      </c>
      <c r="G202" s="163"/>
      <c r="H202" s="735" t="s">
        <v>220</v>
      </c>
      <c r="I202" s="735" t="s">
        <v>219</v>
      </c>
      <c r="J202" s="86"/>
    </row>
    <row r="203" spans="1:10" ht="25.2" thickBot="1" x14ac:dyDescent="0.35">
      <c r="A203" s="576"/>
      <c r="B203" s="171" t="s">
        <v>286</v>
      </c>
      <c r="C203" s="563"/>
      <c r="D203" s="721"/>
      <c r="E203" s="59">
        <v>3000</v>
      </c>
      <c r="F203" s="299" t="s">
        <v>321</v>
      </c>
      <c r="G203" s="164">
        <v>300</v>
      </c>
      <c r="H203" s="736"/>
      <c r="I203" s="736"/>
      <c r="J203" s="32"/>
    </row>
    <row r="204" spans="1:10" ht="24" customHeight="1" x14ac:dyDescent="0.3">
      <c r="A204" s="673" t="s">
        <v>221</v>
      </c>
      <c r="B204" s="674"/>
      <c r="C204" s="675"/>
      <c r="D204" s="614">
        <f>SUM(D187:D203)</f>
        <v>3650</v>
      </c>
      <c r="E204" s="62">
        <f>E188+E197+E193+E200+E202</f>
        <v>1850</v>
      </c>
      <c r="F204" s="53" t="s">
        <v>1</v>
      </c>
      <c r="G204" s="617">
        <f>SUM(G187:G203)</f>
        <v>1175</v>
      </c>
      <c r="H204" s="620"/>
      <c r="I204" s="620"/>
      <c r="J204" s="86"/>
    </row>
    <row r="205" spans="1:10" ht="15.75" customHeight="1" x14ac:dyDescent="0.3">
      <c r="A205" s="676"/>
      <c r="B205" s="677"/>
      <c r="C205" s="678"/>
      <c r="D205" s="615"/>
      <c r="E205" s="63">
        <v>0</v>
      </c>
      <c r="F205" s="54" t="s">
        <v>2</v>
      </c>
      <c r="G205" s="552"/>
      <c r="H205" s="602"/>
      <c r="I205" s="602"/>
      <c r="J205" s="87"/>
    </row>
    <row r="206" spans="1:10" x14ac:dyDescent="0.3">
      <c r="A206" s="676"/>
      <c r="B206" s="677"/>
      <c r="C206" s="678"/>
      <c r="D206" s="615"/>
      <c r="E206" s="63">
        <v>0</v>
      </c>
      <c r="F206" s="54" t="s">
        <v>3</v>
      </c>
      <c r="G206" s="552"/>
      <c r="H206" s="602"/>
      <c r="I206" s="602"/>
      <c r="J206" s="87"/>
    </row>
    <row r="207" spans="1:10" ht="24" x14ac:dyDescent="0.3">
      <c r="A207" s="676"/>
      <c r="B207" s="677"/>
      <c r="C207" s="678"/>
      <c r="D207" s="615"/>
      <c r="E207" s="63">
        <v>0</v>
      </c>
      <c r="F207" s="55" t="s">
        <v>4</v>
      </c>
      <c r="G207" s="552"/>
      <c r="H207" s="602"/>
      <c r="I207" s="602"/>
      <c r="J207" s="87"/>
    </row>
    <row r="208" spans="1:10" x14ac:dyDescent="0.3">
      <c r="A208" s="676"/>
      <c r="B208" s="677"/>
      <c r="C208" s="678"/>
      <c r="D208" s="615"/>
      <c r="E208" s="64">
        <f>E189+E194+E198+E201+E203</f>
        <v>11750</v>
      </c>
      <c r="F208" s="56" t="s">
        <v>5</v>
      </c>
      <c r="G208" s="552"/>
      <c r="H208" s="602"/>
      <c r="I208" s="602"/>
      <c r="J208" s="87"/>
    </row>
    <row r="209" spans="1:10" ht="15" thickBot="1" x14ac:dyDescent="0.35">
      <c r="A209" s="679"/>
      <c r="B209" s="680"/>
      <c r="C209" s="681"/>
      <c r="D209" s="616"/>
      <c r="E209" s="65">
        <f>SUM(E187:E203)</f>
        <v>13600</v>
      </c>
      <c r="F209" s="57" t="s">
        <v>6</v>
      </c>
      <c r="G209" s="553"/>
      <c r="H209" s="603"/>
      <c r="I209" s="603"/>
      <c r="J209" s="32"/>
    </row>
    <row r="210" spans="1:10" ht="15" customHeight="1" x14ac:dyDescent="0.3">
      <c r="A210" s="537" t="s">
        <v>371</v>
      </c>
      <c r="B210" s="538"/>
      <c r="C210" s="538"/>
      <c r="D210" s="538"/>
      <c r="E210" s="538"/>
      <c r="F210" s="538"/>
      <c r="G210" s="538"/>
      <c r="H210" s="539"/>
      <c r="I210" s="97"/>
      <c r="J210" s="86"/>
    </row>
    <row r="211" spans="1:10" ht="45.75" customHeight="1" thickBot="1" x14ac:dyDescent="0.35">
      <c r="A211" s="543"/>
      <c r="B211" s="544"/>
      <c r="C211" s="544"/>
      <c r="D211" s="544"/>
      <c r="E211" s="544"/>
      <c r="F211" s="544"/>
      <c r="G211" s="544"/>
      <c r="H211" s="545"/>
      <c r="I211" s="98"/>
      <c r="J211" s="88"/>
    </row>
    <row r="212" spans="1:10" ht="29.25" customHeight="1" x14ac:dyDescent="0.3">
      <c r="A212" s="821" t="s">
        <v>44</v>
      </c>
      <c r="B212" s="89" t="s">
        <v>416</v>
      </c>
      <c r="C212" s="737">
        <v>45291</v>
      </c>
      <c r="D212" s="556">
        <v>6500</v>
      </c>
      <c r="E212" s="251"/>
      <c r="F212" s="304"/>
      <c r="G212" s="559">
        <v>2000</v>
      </c>
      <c r="H212" s="787" t="s">
        <v>157</v>
      </c>
      <c r="I212" s="787" t="s">
        <v>158</v>
      </c>
      <c r="J212" s="511"/>
    </row>
    <row r="213" spans="1:10" ht="23.25" customHeight="1" x14ac:dyDescent="0.3">
      <c r="A213" s="738"/>
      <c r="B213" s="90" t="s">
        <v>396</v>
      </c>
      <c r="C213" s="738"/>
      <c r="D213" s="557"/>
      <c r="E213" s="252">
        <v>5000</v>
      </c>
      <c r="F213" s="305" t="s">
        <v>1</v>
      </c>
      <c r="G213" s="560"/>
      <c r="H213" s="788"/>
      <c r="I213" s="788"/>
      <c r="J213" s="515"/>
    </row>
    <row r="214" spans="1:10" ht="24" x14ac:dyDescent="0.3">
      <c r="A214" s="738"/>
      <c r="B214" s="90" t="s">
        <v>397</v>
      </c>
      <c r="C214" s="738"/>
      <c r="D214" s="557"/>
      <c r="E214" s="274">
        <v>15000</v>
      </c>
      <c r="F214" s="305" t="s">
        <v>321</v>
      </c>
      <c r="G214" s="560"/>
      <c r="H214" s="788"/>
      <c r="I214" s="788"/>
      <c r="J214" s="515"/>
    </row>
    <row r="215" spans="1:10" ht="36" x14ac:dyDescent="0.3">
      <c r="A215" s="738"/>
      <c r="B215" s="90" t="s">
        <v>275</v>
      </c>
      <c r="C215" s="738"/>
      <c r="D215" s="557"/>
      <c r="E215" s="274"/>
      <c r="F215" s="305"/>
      <c r="G215" s="560"/>
      <c r="H215" s="788"/>
      <c r="I215" s="788"/>
      <c r="J215" s="515"/>
    </row>
    <row r="216" spans="1:10" ht="1.5" customHeight="1" thickBot="1" x14ac:dyDescent="0.35">
      <c r="A216" s="738"/>
      <c r="B216" s="10"/>
      <c r="C216" s="738"/>
      <c r="D216" s="557"/>
      <c r="E216" s="300"/>
      <c r="F216" s="306"/>
      <c r="G216" s="560"/>
      <c r="H216" s="788"/>
      <c r="I216" s="788"/>
      <c r="J216" s="516"/>
    </row>
    <row r="217" spans="1:10" ht="18" customHeight="1" x14ac:dyDescent="0.3">
      <c r="A217" s="564" t="s">
        <v>48</v>
      </c>
      <c r="B217" s="118" t="s">
        <v>159</v>
      </c>
      <c r="C217" s="724">
        <v>45291</v>
      </c>
      <c r="D217" s="860">
        <v>3000</v>
      </c>
      <c r="E217" s="301">
        <v>5000</v>
      </c>
      <c r="F217" s="307" t="s">
        <v>1</v>
      </c>
      <c r="G217" s="865">
        <v>1000</v>
      </c>
      <c r="H217" s="782" t="s">
        <v>198</v>
      </c>
      <c r="I217" s="782" t="s">
        <v>160</v>
      </c>
      <c r="J217" s="86"/>
    </row>
    <row r="218" spans="1:10" ht="24" x14ac:dyDescent="0.3">
      <c r="A218" s="565"/>
      <c r="B218" s="83" t="s">
        <v>289</v>
      </c>
      <c r="C218" s="725"/>
      <c r="D218" s="861"/>
      <c r="E218" s="302">
        <v>5000</v>
      </c>
      <c r="F218" s="308" t="s">
        <v>321</v>
      </c>
      <c r="G218" s="866"/>
      <c r="H218" s="863"/>
      <c r="I218" s="863"/>
      <c r="J218" s="87"/>
    </row>
    <row r="219" spans="1:10" ht="15" customHeight="1" x14ac:dyDescent="0.3">
      <c r="A219" s="565"/>
      <c r="B219" s="91" t="s">
        <v>334</v>
      </c>
      <c r="C219" s="725"/>
      <c r="D219" s="861"/>
      <c r="E219" s="302"/>
      <c r="F219" s="308"/>
      <c r="G219" s="866"/>
      <c r="H219" s="863"/>
      <c r="I219" s="863"/>
      <c r="J219" s="87"/>
    </row>
    <row r="220" spans="1:10" x14ac:dyDescent="0.3">
      <c r="A220" s="565"/>
      <c r="B220" s="91" t="s">
        <v>335</v>
      </c>
      <c r="C220" s="725"/>
      <c r="D220" s="861"/>
      <c r="E220" s="302"/>
      <c r="F220" s="308"/>
      <c r="G220" s="866"/>
      <c r="H220" s="863"/>
      <c r="I220" s="863"/>
      <c r="J220" s="87"/>
    </row>
    <row r="221" spans="1:10" ht="44.25" customHeight="1" x14ac:dyDescent="0.3">
      <c r="A221" s="565"/>
      <c r="B221" s="91" t="s">
        <v>336</v>
      </c>
      <c r="C221" s="725"/>
      <c r="D221" s="861"/>
      <c r="E221" s="302">
        <v>0</v>
      </c>
      <c r="F221" s="308" t="s">
        <v>382</v>
      </c>
      <c r="G221" s="866"/>
      <c r="H221" s="863"/>
      <c r="I221" s="863"/>
      <c r="J221" s="350"/>
    </row>
    <row r="222" spans="1:10" ht="24" x14ac:dyDescent="0.3">
      <c r="A222" s="565"/>
      <c r="B222" s="91" t="s">
        <v>337</v>
      </c>
      <c r="C222" s="725"/>
      <c r="D222" s="861"/>
      <c r="E222" s="302"/>
      <c r="F222" s="308"/>
      <c r="G222" s="866"/>
      <c r="H222" s="863"/>
      <c r="I222" s="863"/>
      <c r="J222" s="87"/>
    </row>
    <row r="223" spans="1:10" ht="24" x14ac:dyDescent="0.3">
      <c r="A223" s="565"/>
      <c r="B223" s="91" t="s">
        <v>338</v>
      </c>
      <c r="C223" s="725"/>
      <c r="D223" s="861"/>
      <c r="E223" s="302"/>
      <c r="F223" s="308"/>
      <c r="G223" s="866"/>
      <c r="H223" s="863"/>
      <c r="I223" s="863"/>
      <c r="J223" s="87"/>
    </row>
    <row r="224" spans="1:10" ht="15" thickBot="1" x14ac:dyDescent="0.35">
      <c r="A224" s="600"/>
      <c r="B224" s="96" t="s">
        <v>428</v>
      </c>
      <c r="C224" s="859"/>
      <c r="D224" s="862"/>
      <c r="E224" s="303"/>
      <c r="F224" s="309"/>
      <c r="G224" s="867"/>
      <c r="H224" s="864"/>
      <c r="I224" s="864"/>
      <c r="J224" s="32"/>
    </row>
    <row r="225" spans="1:10" s="93" customFormat="1" ht="14.4" customHeight="1" x14ac:dyDescent="0.3">
      <c r="A225" s="574" t="s">
        <v>49</v>
      </c>
      <c r="B225" s="152" t="s">
        <v>161</v>
      </c>
      <c r="C225" s="726">
        <v>45291</v>
      </c>
      <c r="D225" s="556">
        <v>2500</v>
      </c>
      <c r="E225" s="451"/>
      <c r="F225" s="452"/>
      <c r="G225" s="559">
        <v>750</v>
      </c>
      <c r="H225" s="554" t="s">
        <v>162</v>
      </c>
      <c r="I225" s="554" t="s">
        <v>163</v>
      </c>
      <c r="J225" s="87"/>
    </row>
    <row r="226" spans="1:10" s="93" customFormat="1" x14ac:dyDescent="0.3">
      <c r="A226" s="575"/>
      <c r="B226" s="92" t="s">
        <v>263</v>
      </c>
      <c r="C226" s="727"/>
      <c r="D226" s="557"/>
      <c r="E226" s="451"/>
      <c r="F226" s="452"/>
      <c r="G226" s="560"/>
      <c r="H226" s="555"/>
      <c r="I226" s="555"/>
      <c r="J226" s="87"/>
    </row>
    <row r="227" spans="1:10" s="93" customFormat="1" x14ac:dyDescent="0.3">
      <c r="A227" s="575"/>
      <c r="B227" s="92" t="s">
        <v>276</v>
      </c>
      <c r="C227" s="727"/>
      <c r="D227" s="557"/>
      <c r="E227" s="441">
        <v>1000</v>
      </c>
      <c r="F227" s="453" t="s">
        <v>1</v>
      </c>
      <c r="G227" s="560"/>
      <c r="H227" s="555"/>
      <c r="I227" s="555"/>
      <c r="J227" s="87"/>
    </row>
    <row r="228" spans="1:10" s="93" customFormat="1" x14ac:dyDescent="0.3">
      <c r="A228" s="575"/>
      <c r="B228" s="119" t="s">
        <v>211</v>
      </c>
      <c r="C228" s="727"/>
      <c r="D228" s="557"/>
      <c r="E228" s="441">
        <v>4000</v>
      </c>
      <c r="F228" s="396" t="s">
        <v>321</v>
      </c>
      <c r="G228" s="560"/>
      <c r="H228" s="555"/>
      <c r="I228" s="555"/>
      <c r="J228" s="87"/>
    </row>
    <row r="229" spans="1:10" s="93" customFormat="1" ht="24.75" customHeight="1" thickBot="1" x14ac:dyDescent="0.35">
      <c r="A229" s="575"/>
      <c r="B229" s="120" t="s">
        <v>339</v>
      </c>
      <c r="C229" s="728"/>
      <c r="D229" s="558"/>
      <c r="E229" s="442"/>
      <c r="F229" s="416"/>
      <c r="G229" s="561"/>
      <c r="H229" s="555"/>
      <c r="I229" s="555"/>
      <c r="J229" s="32"/>
    </row>
    <row r="230" spans="1:10" s="93" customFormat="1" x14ac:dyDescent="0.3">
      <c r="A230" s="574" t="s">
        <v>52</v>
      </c>
      <c r="B230" s="121" t="s">
        <v>164</v>
      </c>
      <c r="C230" s="724">
        <v>45291</v>
      </c>
      <c r="D230" s="556">
        <v>300</v>
      </c>
      <c r="E230" s="258">
        <v>1000</v>
      </c>
      <c r="F230" s="310" t="s">
        <v>1</v>
      </c>
      <c r="G230" s="559">
        <v>100</v>
      </c>
      <c r="H230" s="554" t="s">
        <v>165</v>
      </c>
      <c r="I230" s="554" t="s">
        <v>166</v>
      </c>
      <c r="J230" s="86"/>
    </row>
    <row r="231" spans="1:10" s="93" customFormat="1" ht="15" thickBot="1" x14ac:dyDescent="0.35">
      <c r="A231" s="575"/>
      <c r="B231" s="214" t="s">
        <v>398</v>
      </c>
      <c r="C231" s="725"/>
      <c r="D231" s="557"/>
      <c r="E231" s="274">
        <v>1000</v>
      </c>
      <c r="F231" s="311" t="s">
        <v>321</v>
      </c>
      <c r="G231" s="560"/>
      <c r="H231" s="555"/>
      <c r="I231" s="555"/>
      <c r="J231" s="185"/>
    </row>
    <row r="232" spans="1:10" s="93" customFormat="1" ht="20.25" customHeight="1" x14ac:dyDescent="0.3">
      <c r="A232" s="574" t="s">
        <v>53</v>
      </c>
      <c r="B232" s="94" t="s">
        <v>167</v>
      </c>
      <c r="C232" s="729">
        <v>45291</v>
      </c>
      <c r="D232" s="556">
        <v>1500</v>
      </c>
      <c r="E232" s="377"/>
      <c r="F232" s="389"/>
      <c r="G232" s="559">
        <v>500</v>
      </c>
      <c r="H232" s="554" t="s">
        <v>168</v>
      </c>
      <c r="I232" s="554" t="s">
        <v>169</v>
      </c>
      <c r="J232" s="86"/>
    </row>
    <row r="233" spans="1:10" s="93" customFormat="1" ht="33" customHeight="1" x14ac:dyDescent="0.3">
      <c r="A233" s="575"/>
      <c r="B233" s="104" t="s">
        <v>277</v>
      </c>
      <c r="C233" s="730"/>
      <c r="D233" s="557"/>
      <c r="E233" s="378"/>
      <c r="F233" s="390"/>
      <c r="G233" s="560"/>
      <c r="H233" s="555"/>
      <c r="I233" s="555"/>
      <c r="J233" s="87"/>
    </row>
    <row r="234" spans="1:10" s="93" customFormat="1" x14ac:dyDescent="0.3">
      <c r="A234" s="575"/>
      <c r="B234" s="215" t="s">
        <v>340</v>
      </c>
      <c r="C234" s="730"/>
      <c r="D234" s="557"/>
      <c r="E234" s="378">
        <v>1000</v>
      </c>
      <c r="F234" s="390" t="s">
        <v>1</v>
      </c>
      <c r="G234" s="560"/>
      <c r="H234" s="555"/>
      <c r="I234" s="555"/>
      <c r="J234" s="87"/>
    </row>
    <row r="235" spans="1:10" s="93" customFormat="1" x14ac:dyDescent="0.3">
      <c r="A235" s="575"/>
      <c r="B235" s="95" t="s">
        <v>290</v>
      </c>
      <c r="C235" s="730"/>
      <c r="D235" s="557"/>
      <c r="E235" s="378">
        <v>3000</v>
      </c>
      <c r="F235" s="390" t="s">
        <v>321</v>
      </c>
      <c r="G235" s="560"/>
      <c r="H235" s="555"/>
      <c r="I235" s="555"/>
      <c r="J235" s="87"/>
    </row>
    <row r="236" spans="1:10" s="93" customFormat="1" x14ac:dyDescent="0.3">
      <c r="A236" s="575"/>
      <c r="B236" s="95" t="s">
        <v>341</v>
      </c>
      <c r="C236" s="730"/>
      <c r="D236" s="557"/>
      <c r="E236" s="378"/>
      <c r="F236" s="390"/>
      <c r="G236" s="560"/>
      <c r="H236" s="555"/>
      <c r="I236" s="555"/>
      <c r="J236" s="87"/>
    </row>
    <row r="237" spans="1:10" s="93" customFormat="1" x14ac:dyDescent="0.3">
      <c r="A237" s="575"/>
      <c r="B237" s="122" t="s">
        <v>342</v>
      </c>
      <c r="C237" s="730"/>
      <c r="D237" s="557"/>
      <c r="E237" s="378"/>
      <c r="F237" s="390"/>
      <c r="G237" s="560"/>
      <c r="H237" s="555"/>
      <c r="I237" s="555"/>
      <c r="J237" s="87"/>
    </row>
    <row r="238" spans="1:10" s="93" customFormat="1" ht="16.5" customHeight="1" thickBot="1" x14ac:dyDescent="0.35">
      <c r="A238" s="575"/>
      <c r="B238" s="247" t="s">
        <v>343</v>
      </c>
      <c r="C238" s="731"/>
      <c r="D238" s="558"/>
      <c r="E238" s="381"/>
      <c r="F238" s="391"/>
      <c r="G238" s="561"/>
      <c r="H238" s="591"/>
      <c r="I238" s="591"/>
      <c r="J238" s="32"/>
    </row>
    <row r="239" spans="1:10" s="155" customFormat="1" ht="17.25" customHeight="1" x14ac:dyDescent="0.3">
      <c r="A239" s="629" t="s">
        <v>56</v>
      </c>
      <c r="B239" s="248" t="s">
        <v>372</v>
      </c>
      <c r="C239" s="631" t="s">
        <v>418</v>
      </c>
      <c r="D239" s="566">
        <v>1000</v>
      </c>
      <c r="E239" s="455">
        <v>1000</v>
      </c>
      <c r="F239" s="454" t="s">
        <v>1</v>
      </c>
      <c r="G239" s="608">
        <v>250</v>
      </c>
      <c r="H239" s="554" t="s">
        <v>399</v>
      </c>
      <c r="I239" s="627" t="s">
        <v>385</v>
      </c>
      <c r="J239" s="836"/>
    </row>
    <row r="240" spans="1:10" s="155" customFormat="1" ht="17.25" customHeight="1" thickBot="1" x14ac:dyDescent="0.35">
      <c r="A240" s="630"/>
      <c r="B240" s="250" t="s">
        <v>417</v>
      </c>
      <c r="C240" s="632"/>
      <c r="D240" s="567"/>
      <c r="E240" s="381">
        <v>1500</v>
      </c>
      <c r="F240" s="391" t="s">
        <v>321</v>
      </c>
      <c r="G240" s="609"/>
      <c r="H240" s="591"/>
      <c r="I240" s="628"/>
      <c r="J240" s="837"/>
    </row>
    <row r="241" spans="1:10" ht="15" customHeight="1" x14ac:dyDescent="0.3">
      <c r="A241" s="673" t="s">
        <v>344</v>
      </c>
      <c r="B241" s="674"/>
      <c r="C241" s="675"/>
      <c r="D241" s="615">
        <f>SUM(D212:D240)</f>
        <v>14800</v>
      </c>
      <c r="E241" s="63">
        <f>E213+E217+E227+E230+E234+E239</f>
        <v>14000</v>
      </c>
      <c r="F241" s="54" t="s">
        <v>1</v>
      </c>
      <c r="G241" s="552">
        <f>SUM(G212:G240)</f>
        <v>4600</v>
      </c>
      <c r="H241" s="601"/>
      <c r="I241" s="601"/>
      <c r="J241" s="86"/>
    </row>
    <row r="242" spans="1:10" x14ac:dyDescent="0.3">
      <c r="A242" s="676"/>
      <c r="B242" s="677"/>
      <c r="C242" s="678"/>
      <c r="D242" s="615"/>
      <c r="E242" s="63">
        <f>E212</f>
        <v>0</v>
      </c>
      <c r="F242" s="54" t="s">
        <v>329</v>
      </c>
      <c r="G242" s="552"/>
      <c r="H242" s="602"/>
      <c r="I242" s="602"/>
      <c r="J242" s="87"/>
    </row>
    <row r="243" spans="1:10" x14ac:dyDescent="0.3">
      <c r="A243" s="676"/>
      <c r="B243" s="677"/>
      <c r="C243" s="678"/>
      <c r="D243" s="615"/>
      <c r="E243" s="63">
        <v>0</v>
      </c>
      <c r="F243" s="54" t="s">
        <v>3</v>
      </c>
      <c r="G243" s="552"/>
      <c r="H243" s="602"/>
      <c r="I243" s="602"/>
      <c r="J243" s="87"/>
    </row>
    <row r="244" spans="1:10" x14ac:dyDescent="0.3">
      <c r="A244" s="676"/>
      <c r="B244" s="677"/>
      <c r="C244" s="678"/>
      <c r="D244" s="615"/>
      <c r="E244" s="63">
        <f>E221</f>
        <v>0</v>
      </c>
      <c r="F244" s="344" t="s">
        <v>383</v>
      </c>
      <c r="G244" s="552"/>
      <c r="H244" s="602"/>
      <c r="I244" s="602"/>
      <c r="J244" s="87"/>
    </row>
    <row r="245" spans="1:10" ht="24" x14ac:dyDescent="0.3">
      <c r="A245" s="676"/>
      <c r="B245" s="677"/>
      <c r="C245" s="678"/>
      <c r="D245" s="615"/>
      <c r="E245" s="63">
        <v>0</v>
      </c>
      <c r="F245" s="55" t="s">
        <v>4</v>
      </c>
      <c r="G245" s="552"/>
      <c r="H245" s="602"/>
      <c r="I245" s="602"/>
      <c r="J245" s="87"/>
    </row>
    <row r="246" spans="1:10" ht="15" customHeight="1" x14ac:dyDescent="0.3">
      <c r="A246" s="676"/>
      <c r="B246" s="677"/>
      <c r="C246" s="678"/>
      <c r="D246" s="615"/>
      <c r="E246" s="64">
        <f>E214+E218+E228+E231+E235+E240</f>
        <v>29500</v>
      </c>
      <c r="F246" s="56" t="s">
        <v>5</v>
      </c>
      <c r="G246" s="552"/>
      <c r="H246" s="602"/>
      <c r="I246" s="602"/>
      <c r="J246" s="87"/>
    </row>
    <row r="247" spans="1:10" ht="24.75" customHeight="1" thickBot="1" x14ac:dyDescent="0.35">
      <c r="A247" s="679"/>
      <c r="B247" s="680"/>
      <c r="C247" s="681"/>
      <c r="D247" s="616"/>
      <c r="E247" s="65">
        <f>SUM(E212:E240)</f>
        <v>43500</v>
      </c>
      <c r="F247" s="57" t="s">
        <v>6</v>
      </c>
      <c r="G247" s="553"/>
      <c r="H247" s="603"/>
      <c r="I247" s="603"/>
      <c r="J247" s="32"/>
    </row>
    <row r="248" spans="1:10" ht="22.5" customHeight="1" x14ac:dyDescent="0.3">
      <c r="A248" s="537" t="s">
        <v>345</v>
      </c>
      <c r="B248" s="538"/>
      <c r="C248" s="538"/>
      <c r="D248" s="538"/>
      <c r="E248" s="538"/>
      <c r="F248" s="538"/>
      <c r="G248" s="538"/>
      <c r="H248" s="539"/>
      <c r="I248" s="346"/>
      <c r="J248" s="150"/>
    </row>
    <row r="249" spans="1:10" ht="17.25" customHeight="1" thickBot="1" x14ac:dyDescent="0.35">
      <c r="A249" s="543"/>
      <c r="B249" s="544"/>
      <c r="C249" s="544"/>
      <c r="D249" s="544"/>
      <c r="E249" s="544"/>
      <c r="F249" s="544"/>
      <c r="G249" s="544"/>
      <c r="H249" s="545"/>
      <c r="I249" s="347"/>
      <c r="J249" s="358"/>
    </row>
    <row r="250" spans="1:10" ht="21" customHeight="1" x14ac:dyDescent="0.3">
      <c r="A250" s="564" t="s">
        <v>58</v>
      </c>
      <c r="B250" s="124" t="s">
        <v>45</v>
      </c>
      <c r="C250" s="563">
        <v>45291</v>
      </c>
      <c r="D250" s="817">
        <v>650</v>
      </c>
      <c r="E250" s="371">
        <v>100</v>
      </c>
      <c r="F250" s="388" t="s">
        <v>1</v>
      </c>
      <c r="G250" s="606">
        <v>200</v>
      </c>
      <c r="H250" s="527" t="s">
        <v>46</v>
      </c>
      <c r="I250" s="527" t="s">
        <v>47</v>
      </c>
      <c r="J250" s="150"/>
    </row>
    <row r="251" spans="1:10" ht="54" customHeight="1" x14ac:dyDescent="0.3">
      <c r="A251" s="565"/>
      <c r="B251" s="82" t="s">
        <v>264</v>
      </c>
      <c r="C251" s="716"/>
      <c r="D251" s="817"/>
      <c r="E251" s="371">
        <v>2000</v>
      </c>
      <c r="F251" s="388" t="s">
        <v>321</v>
      </c>
      <c r="G251" s="607"/>
      <c r="H251" s="528"/>
      <c r="I251" s="528"/>
      <c r="J251" s="151"/>
    </row>
    <row r="252" spans="1:10" ht="15" thickBot="1" x14ac:dyDescent="0.35">
      <c r="A252" s="565"/>
      <c r="B252" s="82"/>
      <c r="C252" s="716"/>
      <c r="D252" s="817"/>
      <c r="E252" s="371"/>
      <c r="F252" s="388"/>
      <c r="G252" s="607"/>
      <c r="H252" s="528"/>
      <c r="I252" s="528"/>
      <c r="J252" s="151"/>
    </row>
    <row r="253" spans="1:10" ht="22.8" x14ac:dyDescent="0.3">
      <c r="A253" s="564" t="s">
        <v>59</v>
      </c>
      <c r="B253" s="216" t="s">
        <v>481</v>
      </c>
      <c r="C253" s="549">
        <v>45291</v>
      </c>
      <c r="D253" s="720">
        <v>950</v>
      </c>
      <c r="E253" s="405"/>
      <c r="F253" s="402"/>
      <c r="G253" s="714">
        <v>300</v>
      </c>
      <c r="H253" s="527" t="s">
        <v>272</v>
      </c>
      <c r="I253" s="527" t="s">
        <v>47</v>
      </c>
      <c r="J253" s="86"/>
    </row>
    <row r="254" spans="1:10" ht="28.5" customHeight="1" x14ac:dyDescent="0.3">
      <c r="A254" s="565"/>
      <c r="B254" s="13" t="s">
        <v>231</v>
      </c>
      <c r="C254" s="550"/>
      <c r="D254" s="721"/>
      <c r="E254" s="406"/>
      <c r="F254" s="403"/>
      <c r="G254" s="715"/>
      <c r="H254" s="528"/>
      <c r="I254" s="528"/>
      <c r="J254" s="87"/>
    </row>
    <row r="255" spans="1:10" x14ac:dyDescent="0.3">
      <c r="A255" s="565"/>
      <c r="B255" s="13" t="s">
        <v>426</v>
      </c>
      <c r="C255" s="550"/>
      <c r="D255" s="721"/>
      <c r="E255" s="406">
        <v>100</v>
      </c>
      <c r="F255" s="403" t="s">
        <v>1</v>
      </c>
      <c r="G255" s="715"/>
      <c r="H255" s="528"/>
      <c r="I255" s="528"/>
      <c r="J255" s="87"/>
    </row>
    <row r="256" spans="1:10" ht="29.25" customHeight="1" x14ac:dyDescent="0.3">
      <c r="A256" s="565"/>
      <c r="B256" s="13" t="s">
        <v>270</v>
      </c>
      <c r="C256" s="550"/>
      <c r="D256" s="721"/>
      <c r="E256" s="406">
        <v>3000</v>
      </c>
      <c r="F256" s="403" t="s">
        <v>321</v>
      </c>
      <c r="G256" s="715"/>
      <c r="H256" s="528"/>
      <c r="I256" s="528"/>
      <c r="J256" s="87"/>
    </row>
    <row r="257" spans="1:10" ht="29.25" customHeight="1" x14ac:dyDescent="0.3">
      <c r="A257" s="565"/>
      <c r="B257" s="13" t="s">
        <v>271</v>
      </c>
      <c r="C257" s="550"/>
      <c r="D257" s="721"/>
      <c r="E257" s="406"/>
      <c r="F257" s="403"/>
      <c r="G257" s="715"/>
      <c r="H257" s="528"/>
      <c r="I257" s="528"/>
      <c r="J257" s="87"/>
    </row>
    <row r="258" spans="1:10" ht="29.25" customHeight="1" thickBot="1" x14ac:dyDescent="0.35">
      <c r="A258" s="565"/>
      <c r="B258" s="13" t="s">
        <v>285</v>
      </c>
      <c r="C258" s="635"/>
      <c r="D258" s="721"/>
      <c r="E258" s="406"/>
      <c r="F258" s="403"/>
      <c r="G258" s="715"/>
      <c r="H258" s="528"/>
      <c r="I258" s="528"/>
      <c r="J258" s="87"/>
    </row>
    <row r="259" spans="1:10" ht="21" customHeight="1" x14ac:dyDescent="0.3">
      <c r="A259" s="564" t="s">
        <v>60</v>
      </c>
      <c r="B259" s="22" t="s">
        <v>156</v>
      </c>
      <c r="C259" s="562">
        <v>45291</v>
      </c>
      <c r="D259" s="720">
        <v>150</v>
      </c>
      <c r="E259" s="404"/>
      <c r="F259" s="315"/>
      <c r="G259" s="714">
        <v>50</v>
      </c>
      <c r="H259" s="618" t="s">
        <v>50</v>
      </c>
      <c r="I259" s="618" t="s">
        <v>51</v>
      </c>
      <c r="J259" s="86"/>
    </row>
    <row r="260" spans="1:10" ht="24" customHeight="1" x14ac:dyDescent="0.3">
      <c r="A260" s="565"/>
      <c r="B260" s="83" t="s">
        <v>373</v>
      </c>
      <c r="C260" s="716"/>
      <c r="D260" s="721"/>
      <c r="E260" s="371">
        <v>100</v>
      </c>
      <c r="F260" s="316" t="s">
        <v>1</v>
      </c>
      <c r="G260" s="715"/>
      <c r="H260" s="619"/>
      <c r="I260" s="619"/>
      <c r="J260" s="87"/>
    </row>
    <row r="261" spans="1:10" x14ac:dyDescent="0.3">
      <c r="A261" s="741"/>
      <c r="B261" s="83" t="s">
        <v>155</v>
      </c>
      <c r="C261" s="590"/>
      <c r="D261" s="721"/>
      <c r="E261" s="371">
        <v>500</v>
      </c>
      <c r="F261" s="316" t="s">
        <v>321</v>
      </c>
      <c r="G261" s="715"/>
      <c r="H261" s="619"/>
      <c r="I261" s="619"/>
      <c r="J261" s="87"/>
    </row>
    <row r="262" spans="1:10" ht="28.5" customHeight="1" thickBot="1" x14ac:dyDescent="0.35">
      <c r="A262" s="741"/>
      <c r="B262" s="84" t="s">
        <v>273</v>
      </c>
      <c r="C262" s="590"/>
      <c r="D262" s="721"/>
      <c r="E262" s="372"/>
      <c r="F262" s="321"/>
      <c r="G262" s="715"/>
      <c r="H262" s="619"/>
      <c r="I262" s="619"/>
      <c r="J262" s="87"/>
    </row>
    <row r="263" spans="1:10" x14ac:dyDescent="0.3">
      <c r="A263" s="564" t="s">
        <v>61</v>
      </c>
      <c r="B263" s="8" t="s">
        <v>265</v>
      </c>
      <c r="C263" s="563">
        <v>45291</v>
      </c>
      <c r="D263" s="720">
        <v>450</v>
      </c>
      <c r="E263" s="740">
        <v>1500</v>
      </c>
      <c r="F263" s="845" t="s">
        <v>321</v>
      </c>
      <c r="G263" s="606">
        <v>150</v>
      </c>
      <c r="H263" s="527" t="s">
        <v>54</v>
      </c>
      <c r="I263" s="527" t="s">
        <v>186</v>
      </c>
      <c r="J263" s="86"/>
    </row>
    <row r="264" spans="1:10" ht="25.2" thickBot="1" x14ac:dyDescent="0.35">
      <c r="A264" s="565"/>
      <c r="B264" s="9" t="s">
        <v>427</v>
      </c>
      <c r="C264" s="716"/>
      <c r="D264" s="721"/>
      <c r="E264" s="740"/>
      <c r="F264" s="845"/>
      <c r="G264" s="607"/>
      <c r="H264" s="529"/>
      <c r="I264" s="529"/>
      <c r="J264" s="32"/>
    </row>
    <row r="265" spans="1:10" ht="28.5" customHeight="1" x14ac:dyDescent="0.3">
      <c r="A265" s="644" t="s">
        <v>62</v>
      </c>
      <c r="B265" s="217" t="s">
        <v>346</v>
      </c>
      <c r="C265" s="549">
        <v>45291</v>
      </c>
      <c r="D265" s="556">
        <v>300</v>
      </c>
      <c r="E265" s="761">
        <v>1000</v>
      </c>
      <c r="F265" s="317"/>
      <c r="G265" s="546">
        <v>100</v>
      </c>
      <c r="H265" s="534" t="s">
        <v>54</v>
      </c>
      <c r="I265" s="534" t="s">
        <v>55</v>
      </c>
      <c r="J265" s="86"/>
    </row>
    <row r="266" spans="1:10" ht="15.75" customHeight="1" x14ac:dyDescent="0.3">
      <c r="A266" s="576"/>
      <c r="B266" s="10" t="s">
        <v>232</v>
      </c>
      <c r="C266" s="550"/>
      <c r="D266" s="557"/>
      <c r="E266" s="744"/>
      <c r="F266" s="318"/>
      <c r="G266" s="547"/>
      <c r="H266" s="535"/>
      <c r="I266" s="535"/>
      <c r="J266" s="87"/>
    </row>
    <row r="267" spans="1:10" x14ac:dyDescent="0.3">
      <c r="A267" s="576"/>
      <c r="B267" s="203" t="s">
        <v>347</v>
      </c>
      <c r="C267" s="550"/>
      <c r="D267" s="557"/>
      <c r="E267" s="744"/>
      <c r="F267" s="318" t="s">
        <v>321</v>
      </c>
      <c r="G267" s="547"/>
      <c r="H267" s="535"/>
      <c r="I267" s="535"/>
      <c r="J267" s="87"/>
    </row>
    <row r="268" spans="1:10" x14ac:dyDescent="0.3">
      <c r="A268" s="576"/>
      <c r="B268" s="10" t="s">
        <v>233</v>
      </c>
      <c r="C268" s="550"/>
      <c r="D268" s="557"/>
      <c r="E268" s="744"/>
      <c r="F268" s="318"/>
      <c r="G268" s="547"/>
      <c r="H268" s="535"/>
      <c r="I268" s="535"/>
      <c r="J268" s="87"/>
    </row>
    <row r="269" spans="1:10" ht="15" thickBot="1" x14ac:dyDescent="0.35">
      <c r="A269" s="576"/>
      <c r="B269" s="103" t="s">
        <v>266</v>
      </c>
      <c r="C269" s="550"/>
      <c r="D269" s="558"/>
      <c r="E269" s="744"/>
      <c r="F269" s="318"/>
      <c r="G269" s="548"/>
      <c r="H269" s="536"/>
      <c r="I269" s="536"/>
      <c r="J269" s="32"/>
    </row>
    <row r="270" spans="1:10" ht="30" customHeight="1" x14ac:dyDescent="0.3">
      <c r="A270" s="644" t="s">
        <v>64</v>
      </c>
      <c r="B270" s="18" t="s">
        <v>57</v>
      </c>
      <c r="C270" s="549">
        <v>45291</v>
      </c>
      <c r="D270" s="556">
        <v>4000</v>
      </c>
      <c r="E270" s="292"/>
      <c r="F270" s="319"/>
      <c r="G270" s="546">
        <v>1250</v>
      </c>
      <c r="H270" s="534" t="s">
        <v>435</v>
      </c>
      <c r="I270" s="534" t="s">
        <v>199</v>
      </c>
      <c r="J270" s="86"/>
    </row>
    <row r="271" spans="1:10" x14ac:dyDescent="0.3">
      <c r="A271" s="576"/>
      <c r="B271" s="10" t="s">
        <v>234</v>
      </c>
      <c r="C271" s="550"/>
      <c r="D271" s="557"/>
      <c r="E271" s="314"/>
      <c r="F271" s="320"/>
      <c r="G271" s="547"/>
      <c r="H271" s="535"/>
      <c r="I271" s="535"/>
      <c r="J271" s="87"/>
    </row>
    <row r="272" spans="1:10" ht="15" customHeight="1" x14ac:dyDescent="0.3">
      <c r="A272" s="576"/>
      <c r="B272" s="10" t="s">
        <v>235</v>
      </c>
      <c r="C272" s="550"/>
      <c r="D272" s="557"/>
      <c r="E272" s="314"/>
      <c r="F272" s="320"/>
      <c r="G272" s="547"/>
      <c r="H272" s="535"/>
      <c r="I272" s="535"/>
      <c r="J272" s="87"/>
    </row>
    <row r="273" spans="1:10" x14ac:dyDescent="0.3">
      <c r="A273" s="576"/>
      <c r="B273" s="10" t="s">
        <v>441</v>
      </c>
      <c r="C273" s="550"/>
      <c r="D273" s="557"/>
      <c r="E273" s="314">
        <v>4800</v>
      </c>
      <c r="F273" s="320" t="s">
        <v>329</v>
      </c>
      <c r="G273" s="547"/>
      <c r="H273" s="535"/>
      <c r="I273" s="535"/>
      <c r="J273" s="87"/>
    </row>
    <row r="274" spans="1:10" ht="24.75" customHeight="1" x14ac:dyDescent="0.3">
      <c r="A274" s="576"/>
      <c r="B274" s="10" t="s">
        <v>442</v>
      </c>
      <c r="C274" s="550"/>
      <c r="D274" s="557"/>
      <c r="E274" s="314">
        <v>20000</v>
      </c>
      <c r="F274" s="320" t="s">
        <v>321</v>
      </c>
      <c r="G274" s="547"/>
      <c r="H274" s="535"/>
      <c r="I274" s="535"/>
      <c r="J274" s="87"/>
    </row>
    <row r="275" spans="1:10" ht="15" thickBot="1" x14ac:dyDescent="0.35">
      <c r="A275" s="742"/>
      <c r="B275" s="330" t="s">
        <v>443</v>
      </c>
      <c r="C275" s="551"/>
      <c r="D275" s="558"/>
      <c r="E275" s="331"/>
      <c r="F275" s="332"/>
      <c r="G275" s="548"/>
      <c r="H275" s="536"/>
      <c r="I275" s="536"/>
      <c r="J275" s="32"/>
    </row>
    <row r="276" spans="1:10" ht="15" customHeight="1" x14ac:dyDescent="0.3">
      <c r="A276" s="676" t="s">
        <v>348</v>
      </c>
      <c r="B276" s="677"/>
      <c r="C276" s="678"/>
      <c r="D276" s="615">
        <f>SUM(D250:D275)</f>
        <v>6500</v>
      </c>
      <c r="E276" s="63">
        <f>E250+E255+E260</f>
        <v>300</v>
      </c>
      <c r="F276" s="54" t="s">
        <v>1</v>
      </c>
      <c r="G276" s="552">
        <f>SUM(G250:G275)</f>
        <v>2050</v>
      </c>
      <c r="H276" s="601"/>
      <c r="I276" s="601"/>
      <c r="J276" s="86"/>
    </row>
    <row r="277" spans="1:10" ht="15" customHeight="1" x14ac:dyDescent="0.3">
      <c r="A277" s="676"/>
      <c r="B277" s="677"/>
      <c r="C277" s="678"/>
      <c r="D277" s="615"/>
      <c r="E277" s="63">
        <f>E273</f>
        <v>4800</v>
      </c>
      <c r="F277" s="54" t="s">
        <v>329</v>
      </c>
      <c r="G277" s="552"/>
      <c r="H277" s="601"/>
      <c r="I277" s="601"/>
      <c r="J277" s="87"/>
    </row>
    <row r="278" spans="1:10" x14ac:dyDescent="0.3">
      <c r="A278" s="676"/>
      <c r="B278" s="677"/>
      <c r="C278" s="678"/>
      <c r="D278" s="615"/>
      <c r="E278" s="63">
        <v>0</v>
      </c>
      <c r="F278" s="54" t="s">
        <v>2</v>
      </c>
      <c r="G278" s="552"/>
      <c r="H278" s="602"/>
      <c r="I278" s="602"/>
      <c r="J278" s="87"/>
    </row>
    <row r="279" spans="1:10" x14ac:dyDescent="0.3">
      <c r="A279" s="676"/>
      <c r="B279" s="677"/>
      <c r="C279" s="678"/>
      <c r="D279" s="615"/>
      <c r="E279" s="63">
        <v>0</v>
      </c>
      <c r="F279" s="54" t="s">
        <v>3</v>
      </c>
      <c r="G279" s="552"/>
      <c r="H279" s="602"/>
      <c r="I279" s="602"/>
      <c r="J279" s="87"/>
    </row>
    <row r="280" spans="1:10" ht="24" x14ac:dyDescent="0.3">
      <c r="A280" s="676"/>
      <c r="B280" s="677"/>
      <c r="C280" s="678"/>
      <c r="D280" s="615"/>
      <c r="E280" s="63">
        <v>0</v>
      </c>
      <c r="F280" s="55" t="s">
        <v>4</v>
      </c>
      <c r="G280" s="552"/>
      <c r="H280" s="602"/>
      <c r="I280" s="602"/>
      <c r="J280" s="87"/>
    </row>
    <row r="281" spans="1:10" ht="15" customHeight="1" x14ac:dyDescent="0.3">
      <c r="A281" s="676"/>
      <c r="B281" s="677"/>
      <c r="C281" s="678"/>
      <c r="D281" s="615"/>
      <c r="E281" s="64">
        <f>E251+E256+E261+E263+E265+E274</f>
        <v>28000</v>
      </c>
      <c r="F281" s="56" t="s">
        <v>5</v>
      </c>
      <c r="G281" s="552"/>
      <c r="H281" s="602"/>
      <c r="I281" s="602"/>
      <c r="J281" s="87"/>
    </row>
    <row r="282" spans="1:10" ht="15.75" customHeight="1" thickBot="1" x14ac:dyDescent="0.35">
      <c r="A282" s="679"/>
      <c r="B282" s="680"/>
      <c r="C282" s="681"/>
      <c r="D282" s="616"/>
      <c r="E282" s="65">
        <f>SUM(E250:E275)</f>
        <v>33100</v>
      </c>
      <c r="F282" s="57" t="s">
        <v>6</v>
      </c>
      <c r="G282" s="553"/>
      <c r="H282" s="603"/>
      <c r="I282" s="603"/>
      <c r="J282" s="32"/>
    </row>
    <row r="283" spans="1:10" ht="15" customHeight="1" x14ac:dyDescent="0.3">
      <c r="A283" s="537" t="s">
        <v>349</v>
      </c>
      <c r="B283" s="538"/>
      <c r="C283" s="538"/>
      <c r="D283" s="538"/>
      <c r="E283" s="538"/>
      <c r="F283" s="538"/>
      <c r="G283" s="538"/>
      <c r="H283" s="539"/>
      <c r="I283" s="346"/>
      <c r="J283" s="359"/>
    </row>
    <row r="284" spans="1:10" ht="15.75" customHeight="1" x14ac:dyDescent="0.3">
      <c r="A284" s="540"/>
      <c r="B284" s="541"/>
      <c r="C284" s="541"/>
      <c r="D284" s="541"/>
      <c r="E284" s="541"/>
      <c r="F284" s="541"/>
      <c r="G284" s="541"/>
      <c r="H284" s="542"/>
      <c r="I284" s="348"/>
      <c r="J284" s="360"/>
    </row>
    <row r="285" spans="1:10" ht="15.75" customHeight="1" thickBot="1" x14ac:dyDescent="0.35">
      <c r="A285" s="543"/>
      <c r="B285" s="541"/>
      <c r="C285" s="544"/>
      <c r="D285" s="544"/>
      <c r="E285" s="544"/>
      <c r="F285" s="544"/>
      <c r="G285" s="544"/>
      <c r="H285" s="545"/>
      <c r="I285" s="347"/>
      <c r="J285" s="361"/>
    </row>
    <row r="286" spans="1:10" ht="30.75" customHeight="1" x14ac:dyDescent="0.3">
      <c r="A286" s="564" t="s">
        <v>350</v>
      </c>
      <c r="B286" s="18" t="s">
        <v>145</v>
      </c>
      <c r="C286" s="717">
        <v>45291</v>
      </c>
      <c r="D286" s="710">
        <v>2000</v>
      </c>
      <c r="E286" s="420">
        <v>5000</v>
      </c>
      <c r="F286" s="385" t="s">
        <v>1</v>
      </c>
      <c r="G286" s="604">
        <v>500</v>
      </c>
      <c r="H286" s="530" t="s">
        <v>213</v>
      </c>
      <c r="I286" s="530" t="s">
        <v>169</v>
      </c>
      <c r="J286" s="534" t="s">
        <v>294</v>
      </c>
    </row>
    <row r="287" spans="1:10" ht="27.75" customHeight="1" thickBot="1" x14ac:dyDescent="0.35">
      <c r="A287" s="565"/>
      <c r="B287" s="218" t="s">
        <v>439</v>
      </c>
      <c r="C287" s="718"/>
      <c r="D287" s="711"/>
      <c r="E287" s="421">
        <v>5000</v>
      </c>
      <c r="F287" s="386" t="s">
        <v>321</v>
      </c>
      <c r="G287" s="605"/>
      <c r="H287" s="531"/>
      <c r="I287" s="531"/>
      <c r="J287" s="535"/>
    </row>
    <row r="288" spans="1:10" x14ac:dyDescent="0.3">
      <c r="A288" s="564" t="s">
        <v>65</v>
      </c>
      <c r="B288" s="23" t="s">
        <v>63</v>
      </c>
      <c r="C288" s="717">
        <v>45291</v>
      </c>
      <c r="D288" s="710">
        <v>1000</v>
      </c>
      <c r="E288" s="322">
        <v>5000</v>
      </c>
      <c r="F288" s="326" t="s">
        <v>1</v>
      </c>
      <c r="G288" s="604">
        <v>300</v>
      </c>
      <c r="H288" s="530" t="s">
        <v>214</v>
      </c>
      <c r="I288" s="530" t="s">
        <v>375</v>
      </c>
      <c r="J288" s="534"/>
    </row>
    <row r="289" spans="1:10" ht="24.75" customHeight="1" thickBot="1" x14ac:dyDescent="0.35">
      <c r="A289" s="565"/>
      <c r="B289" s="10" t="s">
        <v>440</v>
      </c>
      <c r="C289" s="718"/>
      <c r="D289" s="711"/>
      <c r="E289" s="323">
        <v>20000</v>
      </c>
      <c r="F289" s="327" t="s">
        <v>321</v>
      </c>
      <c r="G289" s="605"/>
      <c r="H289" s="531"/>
      <c r="I289" s="531"/>
      <c r="J289" s="535"/>
    </row>
    <row r="290" spans="1:10" ht="37.5" customHeight="1" x14ac:dyDescent="0.3">
      <c r="A290" s="564" t="s">
        <v>66</v>
      </c>
      <c r="B290" s="248" t="s">
        <v>436</v>
      </c>
      <c r="C290" s="702">
        <v>45291</v>
      </c>
      <c r="D290" s="710">
        <v>2500</v>
      </c>
      <c r="E290" s="324">
        <v>290000</v>
      </c>
      <c r="F290" s="231" t="s">
        <v>321</v>
      </c>
      <c r="G290" s="604">
        <v>775</v>
      </c>
      <c r="H290" s="534" t="s">
        <v>374</v>
      </c>
      <c r="I290" s="530" t="s">
        <v>375</v>
      </c>
      <c r="J290" s="527"/>
    </row>
    <row r="291" spans="1:10" ht="24" x14ac:dyDescent="0.3">
      <c r="A291" s="565"/>
      <c r="B291" s="249" t="s">
        <v>446</v>
      </c>
      <c r="C291" s="703"/>
      <c r="D291" s="711"/>
      <c r="E291" s="58"/>
      <c r="F291" s="270"/>
      <c r="G291" s="605"/>
      <c r="H291" s="535"/>
      <c r="I291" s="531"/>
      <c r="J291" s="528"/>
    </row>
    <row r="292" spans="1:10" x14ac:dyDescent="0.3">
      <c r="A292" s="565"/>
      <c r="B292" s="249" t="s">
        <v>437</v>
      </c>
      <c r="C292" s="703"/>
      <c r="D292" s="711"/>
      <c r="E292" s="325"/>
      <c r="F292" s="270"/>
      <c r="G292" s="605"/>
      <c r="H292" s="535"/>
      <c r="I292" s="531"/>
      <c r="J292" s="528"/>
    </row>
    <row r="293" spans="1:10" ht="24.6" thickBot="1" x14ac:dyDescent="0.35">
      <c r="A293" s="600"/>
      <c r="B293" s="250" t="s">
        <v>438</v>
      </c>
      <c r="C293" s="704"/>
      <c r="D293" s="723"/>
      <c r="E293" s="328">
        <v>10000</v>
      </c>
      <c r="F293" s="329" t="s">
        <v>1</v>
      </c>
      <c r="G293" s="786"/>
      <c r="H293" s="536"/>
      <c r="I293" s="838"/>
      <c r="J293" s="529"/>
    </row>
    <row r="294" spans="1:10" x14ac:dyDescent="0.3">
      <c r="A294" s="592" t="s">
        <v>458</v>
      </c>
      <c r="B294" s="248" t="s">
        <v>459</v>
      </c>
      <c r="C294" s="422"/>
      <c r="D294" s="430"/>
      <c r="E294" s="411"/>
      <c r="F294" s="231"/>
      <c r="G294" s="423"/>
      <c r="H294" s="376"/>
      <c r="I294" s="369"/>
      <c r="J294" s="367"/>
    </row>
    <row r="295" spans="1:10" ht="15" thickBot="1" x14ac:dyDescent="0.35">
      <c r="A295" s="593"/>
      <c r="B295" s="425" t="s">
        <v>462</v>
      </c>
      <c r="C295" s="387" t="s">
        <v>418</v>
      </c>
      <c r="D295" s="431">
        <v>0</v>
      </c>
      <c r="E295" s="412">
        <v>30244</v>
      </c>
      <c r="F295" s="415" t="s">
        <v>321</v>
      </c>
      <c r="G295" s="424">
        <v>25</v>
      </c>
      <c r="H295" s="384"/>
      <c r="I295" s="419"/>
      <c r="J295" s="368"/>
    </row>
    <row r="296" spans="1:10" ht="15.75" customHeight="1" x14ac:dyDescent="0.3">
      <c r="A296" s="676" t="s">
        <v>351</v>
      </c>
      <c r="B296" s="677"/>
      <c r="C296" s="677"/>
      <c r="D296" s="784">
        <f>SUM(D286:D295)</f>
        <v>5500</v>
      </c>
      <c r="E296" s="105">
        <f>E286+E288+E293</f>
        <v>20000</v>
      </c>
      <c r="F296" s="54" t="s">
        <v>1</v>
      </c>
      <c r="G296" s="552">
        <f>SUM(G286:G295)</f>
        <v>1600</v>
      </c>
      <c r="H296" s="601"/>
      <c r="I296" s="601"/>
      <c r="J296" s="87"/>
    </row>
    <row r="297" spans="1:10" ht="15" customHeight="1" x14ac:dyDescent="0.3">
      <c r="A297" s="676"/>
      <c r="B297" s="677"/>
      <c r="C297" s="677"/>
      <c r="D297" s="784"/>
      <c r="E297" s="105">
        <v>0</v>
      </c>
      <c r="F297" s="54" t="s">
        <v>2</v>
      </c>
      <c r="G297" s="552"/>
      <c r="H297" s="602"/>
      <c r="I297" s="602"/>
      <c r="J297" s="87"/>
    </row>
    <row r="298" spans="1:10" ht="21" customHeight="1" x14ac:dyDescent="0.3">
      <c r="A298" s="676"/>
      <c r="B298" s="677"/>
      <c r="C298" s="677"/>
      <c r="D298" s="784"/>
      <c r="E298" s="105">
        <v>0</v>
      </c>
      <c r="F298" s="54" t="s">
        <v>3</v>
      </c>
      <c r="G298" s="552"/>
      <c r="H298" s="602"/>
      <c r="I298" s="602"/>
      <c r="J298" s="87"/>
    </row>
    <row r="299" spans="1:10" ht="21" customHeight="1" x14ac:dyDescent="0.3">
      <c r="A299" s="676"/>
      <c r="B299" s="677"/>
      <c r="C299" s="677"/>
      <c r="D299" s="784"/>
      <c r="E299" s="105">
        <f>E291</f>
        <v>0</v>
      </c>
      <c r="F299" s="55" t="s">
        <v>329</v>
      </c>
      <c r="G299" s="552"/>
      <c r="H299" s="602"/>
      <c r="I299" s="602"/>
      <c r="J299" s="87"/>
    </row>
    <row r="300" spans="1:10" x14ac:dyDescent="0.3">
      <c r="A300" s="676"/>
      <c r="B300" s="677"/>
      <c r="C300" s="677"/>
      <c r="D300" s="784"/>
      <c r="E300" s="106">
        <f>E287+E289+E290+E295</f>
        <v>345244</v>
      </c>
      <c r="F300" s="56" t="s">
        <v>5</v>
      </c>
      <c r="G300" s="552"/>
      <c r="H300" s="602"/>
      <c r="I300" s="602"/>
      <c r="J300" s="87"/>
    </row>
    <row r="301" spans="1:10" ht="15" thickBot="1" x14ac:dyDescent="0.35">
      <c r="A301" s="679"/>
      <c r="B301" s="680"/>
      <c r="C301" s="680"/>
      <c r="D301" s="785"/>
      <c r="E301" s="107">
        <f>SUM(E286:E295)</f>
        <v>365244</v>
      </c>
      <c r="F301" s="57" t="s">
        <v>6</v>
      </c>
      <c r="G301" s="553"/>
      <c r="H301" s="603"/>
      <c r="I301" s="603"/>
      <c r="J301" s="32"/>
    </row>
    <row r="302" spans="1:10" ht="22.5" customHeight="1" x14ac:dyDescent="0.3">
      <c r="A302" s="537" t="s">
        <v>352</v>
      </c>
      <c r="B302" s="538"/>
      <c r="C302" s="538"/>
      <c r="D302" s="538"/>
      <c r="E302" s="538"/>
      <c r="F302" s="538"/>
      <c r="G302" s="538"/>
      <c r="H302" s="539"/>
      <c r="I302" s="346"/>
      <c r="J302" s="362"/>
    </row>
    <row r="303" spans="1:10" ht="21" customHeight="1" x14ac:dyDescent="0.3">
      <c r="A303" s="540"/>
      <c r="B303" s="541"/>
      <c r="C303" s="541"/>
      <c r="D303" s="541"/>
      <c r="E303" s="541"/>
      <c r="F303" s="541"/>
      <c r="G303" s="541"/>
      <c r="H303" s="542"/>
      <c r="I303" s="348"/>
      <c r="J303" s="151"/>
    </row>
    <row r="304" spans="1:10" ht="19.5" customHeight="1" thickBot="1" x14ac:dyDescent="0.35">
      <c r="A304" s="543"/>
      <c r="B304" s="544"/>
      <c r="C304" s="544"/>
      <c r="D304" s="544"/>
      <c r="E304" s="544"/>
      <c r="F304" s="544"/>
      <c r="G304" s="544"/>
      <c r="H304" s="545"/>
      <c r="I304" s="347"/>
      <c r="J304" s="354"/>
    </row>
    <row r="305" spans="1:10" ht="22.8" x14ac:dyDescent="0.3">
      <c r="A305" s="564" t="s">
        <v>69</v>
      </c>
      <c r="B305" s="219" t="s">
        <v>312</v>
      </c>
      <c r="C305" s="743" t="s">
        <v>418</v>
      </c>
      <c r="D305" s="432">
        <v>150</v>
      </c>
      <c r="E305" s="312"/>
      <c r="F305" s="313"/>
      <c r="G305" s="190">
        <v>100</v>
      </c>
      <c r="H305" s="519" t="s">
        <v>376</v>
      </c>
      <c r="I305" s="267"/>
      <c r="J305" s="150"/>
    </row>
    <row r="306" spans="1:10" x14ac:dyDescent="0.3">
      <c r="A306" s="565"/>
      <c r="B306" s="220" t="s">
        <v>313</v>
      </c>
      <c r="C306" s="550"/>
      <c r="D306" s="432"/>
      <c r="E306" s="312">
        <v>100</v>
      </c>
      <c r="F306" s="313" t="s">
        <v>1</v>
      </c>
      <c r="G306" s="190"/>
      <c r="H306" s="520"/>
      <c r="I306" s="522" t="s">
        <v>377</v>
      </c>
      <c r="J306" s="151"/>
    </row>
    <row r="307" spans="1:10" ht="15" thickBot="1" x14ac:dyDescent="0.35">
      <c r="A307" s="600"/>
      <c r="B307" s="220" t="s">
        <v>457</v>
      </c>
      <c r="C307" s="635"/>
      <c r="D307" s="432"/>
      <c r="E307" s="312">
        <v>1000</v>
      </c>
      <c r="F307" s="313" t="s">
        <v>321</v>
      </c>
      <c r="G307" s="190"/>
      <c r="H307" s="521"/>
      <c r="I307" s="523"/>
      <c r="J307" s="151"/>
    </row>
    <row r="308" spans="1:10" ht="12.9" customHeight="1" x14ac:dyDescent="0.3">
      <c r="A308" s="564" t="s">
        <v>71</v>
      </c>
      <c r="B308" s="221" t="s">
        <v>67</v>
      </c>
      <c r="C308" s="549">
        <v>45291</v>
      </c>
      <c r="D308" s="556">
        <v>1000</v>
      </c>
      <c r="E308" s="411">
        <v>1000</v>
      </c>
      <c r="F308" s="397" t="s">
        <v>1</v>
      </c>
      <c r="G308" s="546">
        <v>200</v>
      </c>
      <c r="H308" s="517" t="s">
        <v>376</v>
      </c>
      <c r="I308" s="522" t="s">
        <v>377</v>
      </c>
      <c r="J308" s="86"/>
    </row>
    <row r="309" spans="1:10" ht="23.25" customHeight="1" thickBot="1" x14ac:dyDescent="0.35">
      <c r="A309" s="600"/>
      <c r="B309" s="222" t="s">
        <v>315</v>
      </c>
      <c r="C309" s="635"/>
      <c r="D309" s="558"/>
      <c r="E309" s="412">
        <v>2000</v>
      </c>
      <c r="F309" s="415" t="s">
        <v>321</v>
      </c>
      <c r="G309" s="548"/>
      <c r="H309" s="518"/>
      <c r="I309" s="523"/>
      <c r="J309" s="87"/>
    </row>
    <row r="310" spans="1:10" ht="30" customHeight="1" x14ac:dyDescent="0.3">
      <c r="A310" s="565" t="s">
        <v>72</v>
      </c>
      <c r="B310" s="24" t="s">
        <v>68</v>
      </c>
      <c r="C310" s="586">
        <v>45291</v>
      </c>
      <c r="D310" s="739">
        <v>1000</v>
      </c>
      <c r="E310" s="401">
        <v>1000</v>
      </c>
      <c r="F310" s="366" t="s">
        <v>1</v>
      </c>
      <c r="G310" s="547">
        <v>300</v>
      </c>
      <c r="H310" s="517" t="s">
        <v>376</v>
      </c>
      <c r="I310" s="685" t="s">
        <v>377</v>
      </c>
      <c r="J310" s="86"/>
    </row>
    <row r="311" spans="1:10" ht="30" customHeight="1" thickBot="1" x14ac:dyDescent="0.35">
      <c r="A311" s="565"/>
      <c r="B311" s="201" t="s">
        <v>314</v>
      </c>
      <c r="C311" s="586"/>
      <c r="D311" s="739"/>
      <c r="E311" s="401">
        <v>2000</v>
      </c>
      <c r="F311" s="366" t="s">
        <v>321</v>
      </c>
      <c r="G311" s="547"/>
      <c r="H311" s="518"/>
      <c r="I311" s="523"/>
      <c r="J311" s="32"/>
    </row>
    <row r="312" spans="1:10" ht="15" customHeight="1" x14ac:dyDescent="0.3">
      <c r="A312" s="790" t="s">
        <v>353</v>
      </c>
      <c r="B312" s="791"/>
      <c r="C312" s="792"/>
      <c r="D312" s="839">
        <f>SUM(D305:D311)</f>
        <v>2150</v>
      </c>
      <c r="E312" s="175">
        <f>E306+E308+E310</f>
        <v>2100</v>
      </c>
      <c r="F312" s="176" t="s">
        <v>1</v>
      </c>
      <c r="G312" s="805">
        <f>SUM(G305:G311)</f>
        <v>600</v>
      </c>
      <c r="H312" s="524"/>
      <c r="I312" s="601"/>
      <c r="J312" s="86"/>
    </row>
    <row r="313" spans="1:10" x14ac:dyDescent="0.3">
      <c r="A313" s="793"/>
      <c r="B313" s="794"/>
      <c r="C313" s="795"/>
      <c r="D313" s="840"/>
      <c r="E313" s="177">
        <v>0</v>
      </c>
      <c r="F313" s="178" t="s">
        <v>2</v>
      </c>
      <c r="G313" s="806"/>
      <c r="H313" s="842"/>
      <c r="I313" s="601"/>
      <c r="J313" s="87"/>
    </row>
    <row r="314" spans="1:10" x14ac:dyDescent="0.3">
      <c r="A314" s="793"/>
      <c r="B314" s="794"/>
      <c r="C314" s="795"/>
      <c r="D314" s="840"/>
      <c r="E314" s="177"/>
      <c r="F314" s="178"/>
      <c r="G314" s="806"/>
      <c r="H314" s="842"/>
      <c r="I314" s="601"/>
      <c r="J314" s="87"/>
    </row>
    <row r="315" spans="1:10" x14ac:dyDescent="0.3">
      <c r="A315" s="793"/>
      <c r="B315" s="794"/>
      <c r="C315" s="795"/>
      <c r="D315" s="840"/>
      <c r="E315" s="177">
        <v>0</v>
      </c>
      <c r="F315" s="178" t="s">
        <v>3</v>
      </c>
      <c r="G315" s="806"/>
      <c r="H315" s="842"/>
      <c r="I315" s="601"/>
      <c r="J315" s="87"/>
    </row>
    <row r="316" spans="1:10" ht="24" x14ac:dyDescent="0.3">
      <c r="A316" s="793"/>
      <c r="B316" s="794"/>
      <c r="C316" s="795"/>
      <c r="D316" s="840"/>
      <c r="E316" s="177">
        <v>0</v>
      </c>
      <c r="F316" s="179" t="s">
        <v>4</v>
      </c>
      <c r="G316" s="806"/>
      <c r="H316" s="842"/>
      <c r="I316" s="601"/>
      <c r="J316" s="87"/>
    </row>
    <row r="317" spans="1:10" ht="32.25" customHeight="1" x14ac:dyDescent="0.3">
      <c r="A317" s="793"/>
      <c r="B317" s="794"/>
      <c r="C317" s="795"/>
      <c r="D317" s="840"/>
      <c r="E317" s="180">
        <f>E307+E309+E311</f>
        <v>5000</v>
      </c>
      <c r="F317" s="181" t="s">
        <v>5</v>
      </c>
      <c r="G317" s="806"/>
      <c r="H317" s="842"/>
      <c r="I317" s="601"/>
      <c r="J317" s="87"/>
    </row>
    <row r="318" spans="1:10" ht="15.75" customHeight="1" thickBot="1" x14ac:dyDescent="0.35">
      <c r="A318" s="796"/>
      <c r="B318" s="797"/>
      <c r="C318" s="798"/>
      <c r="D318" s="841"/>
      <c r="E318" s="182">
        <f>SUM(E305:E311)</f>
        <v>7100</v>
      </c>
      <c r="F318" s="183" t="s">
        <v>6</v>
      </c>
      <c r="G318" s="807"/>
      <c r="H318" s="843"/>
      <c r="I318" s="823"/>
      <c r="J318" s="32"/>
    </row>
    <row r="319" spans="1:10" ht="32.25" customHeight="1" x14ac:dyDescent="0.3">
      <c r="A319" s="853" t="s">
        <v>354</v>
      </c>
      <c r="B319" s="854"/>
      <c r="C319" s="854"/>
      <c r="D319" s="854"/>
      <c r="E319" s="854"/>
      <c r="F319" s="854"/>
      <c r="G319" s="854"/>
      <c r="H319" s="855"/>
      <c r="I319" s="363"/>
      <c r="J319" s="364"/>
    </row>
    <row r="320" spans="1:10" ht="15.75" customHeight="1" thickBot="1" x14ac:dyDescent="0.35">
      <c r="A320" s="856"/>
      <c r="B320" s="857"/>
      <c r="C320" s="857"/>
      <c r="D320" s="857"/>
      <c r="E320" s="857"/>
      <c r="F320" s="857"/>
      <c r="G320" s="857"/>
      <c r="H320" s="858"/>
      <c r="I320" s="365"/>
      <c r="J320" s="354"/>
    </row>
    <row r="321" spans="1:10" ht="24.6" customHeight="1" x14ac:dyDescent="0.3">
      <c r="A321" s="644" t="s">
        <v>355</v>
      </c>
      <c r="B321" s="8" t="s">
        <v>70</v>
      </c>
      <c r="C321" s="799">
        <v>45291</v>
      </c>
      <c r="D321" s="762">
        <v>1000</v>
      </c>
      <c r="E321" s="413"/>
      <c r="F321" s="407"/>
      <c r="G321" s="810">
        <v>300</v>
      </c>
      <c r="H321" s="534" t="s">
        <v>236</v>
      </c>
      <c r="I321" s="527" t="s">
        <v>378</v>
      </c>
      <c r="J321" s="86"/>
    </row>
    <row r="322" spans="1:10" ht="28.5" customHeight="1" x14ac:dyDescent="0.3">
      <c r="A322" s="576"/>
      <c r="B322" s="9" t="s">
        <v>445</v>
      </c>
      <c r="C322" s="800"/>
      <c r="D322" s="763"/>
      <c r="E322" s="414">
        <v>500</v>
      </c>
      <c r="F322" s="408" t="s">
        <v>1</v>
      </c>
      <c r="G322" s="811"/>
      <c r="H322" s="535"/>
      <c r="I322" s="528"/>
      <c r="J322" s="87"/>
    </row>
    <row r="323" spans="1:10" ht="40.5" customHeight="1" x14ac:dyDescent="0.3">
      <c r="A323" s="576"/>
      <c r="B323" s="9" t="s">
        <v>423</v>
      </c>
      <c r="C323" s="800"/>
      <c r="D323" s="763"/>
      <c r="E323" s="414">
        <v>3000</v>
      </c>
      <c r="F323" s="408" t="s">
        <v>321</v>
      </c>
      <c r="G323" s="811"/>
      <c r="H323" s="535"/>
      <c r="I323" s="528"/>
      <c r="J323" s="87"/>
    </row>
    <row r="324" spans="1:10" ht="26.25" customHeight="1" thickBot="1" x14ac:dyDescent="0.35">
      <c r="A324" s="576"/>
      <c r="B324" s="9" t="s">
        <v>242</v>
      </c>
      <c r="C324" s="800"/>
      <c r="D324" s="763"/>
      <c r="E324" s="414"/>
      <c r="F324" s="408"/>
      <c r="G324" s="811"/>
      <c r="H324" s="535"/>
      <c r="I324" s="528"/>
      <c r="J324" s="87"/>
    </row>
    <row r="325" spans="1:10" ht="17.399999999999999" customHeight="1" x14ac:dyDescent="0.3">
      <c r="A325" s="564" t="s">
        <v>419</v>
      </c>
      <c r="B325" s="11" t="s">
        <v>392</v>
      </c>
      <c r="C325" s="799">
        <v>45291</v>
      </c>
      <c r="D325" s="801">
        <v>0</v>
      </c>
      <c r="E325" s="333"/>
      <c r="F325" s="239"/>
      <c r="G325" s="803">
        <v>500</v>
      </c>
      <c r="H325" s="534" t="s">
        <v>171</v>
      </c>
      <c r="I325" s="527" t="s">
        <v>380</v>
      </c>
      <c r="J325" s="86"/>
    </row>
    <row r="326" spans="1:10" ht="25.5" customHeight="1" thickBot="1" x14ac:dyDescent="0.35">
      <c r="A326" s="565"/>
      <c r="B326" s="12" t="s">
        <v>73</v>
      </c>
      <c r="C326" s="800"/>
      <c r="D326" s="802"/>
      <c r="E326" s="334">
        <v>6000</v>
      </c>
      <c r="F326" s="240" t="s">
        <v>3</v>
      </c>
      <c r="G326" s="804"/>
      <c r="H326" s="535"/>
      <c r="I326" s="528"/>
      <c r="J326" s="87"/>
    </row>
    <row r="327" spans="1:10" s="26" customFormat="1" ht="14.4" customHeight="1" x14ac:dyDescent="0.3">
      <c r="A327" s="564" t="s">
        <v>243</v>
      </c>
      <c r="B327" s="8" t="s">
        <v>391</v>
      </c>
      <c r="C327" s="808">
        <v>45291</v>
      </c>
      <c r="D327" s="433"/>
      <c r="E327" s="335"/>
      <c r="F327" s="236"/>
      <c r="G327" s="338"/>
      <c r="H327" s="173" t="s">
        <v>200</v>
      </c>
      <c r="I327" s="782" t="s">
        <v>379</v>
      </c>
      <c r="J327" s="146"/>
    </row>
    <row r="328" spans="1:10" s="26" customFormat="1" ht="38.25" customHeight="1" thickBot="1" x14ac:dyDescent="0.35">
      <c r="A328" s="565"/>
      <c r="B328" s="103" t="s">
        <v>215</v>
      </c>
      <c r="C328" s="809"/>
      <c r="D328" s="434">
        <v>0</v>
      </c>
      <c r="E328" s="336">
        <v>2000</v>
      </c>
      <c r="F328" s="237" t="s">
        <v>3</v>
      </c>
      <c r="G328" s="339">
        <v>150</v>
      </c>
      <c r="H328" s="174"/>
      <c r="I328" s="783"/>
      <c r="J328" s="147"/>
    </row>
    <row r="329" spans="1:10" s="26" customFormat="1" ht="21" customHeight="1" thickBot="1" x14ac:dyDescent="0.35">
      <c r="A329" s="261" t="s">
        <v>390</v>
      </c>
      <c r="B329" s="259" t="s">
        <v>424</v>
      </c>
      <c r="C329" s="262"/>
      <c r="D329" s="435">
        <v>1000</v>
      </c>
      <c r="E329" s="341">
        <v>300</v>
      </c>
      <c r="F329" s="342" t="s">
        <v>1</v>
      </c>
      <c r="G329" s="343">
        <v>150</v>
      </c>
      <c r="H329" s="263"/>
      <c r="I329" s="264"/>
      <c r="J329" s="265"/>
    </row>
    <row r="330" spans="1:10" s="26" customFormat="1" ht="29.25" customHeight="1" thickBot="1" x14ac:dyDescent="0.35">
      <c r="A330" s="261" t="s">
        <v>420</v>
      </c>
      <c r="B330" s="260" t="s">
        <v>425</v>
      </c>
      <c r="C330" s="255"/>
      <c r="D330" s="436">
        <v>0</v>
      </c>
      <c r="E330" s="337">
        <v>1562000</v>
      </c>
      <c r="F330" s="238" t="s">
        <v>3</v>
      </c>
      <c r="G330" s="340">
        <v>50895</v>
      </c>
      <c r="H330" s="263"/>
      <c r="I330" s="264"/>
      <c r="J330" s="265"/>
    </row>
    <row r="331" spans="1:10" ht="15" customHeight="1" x14ac:dyDescent="0.3">
      <c r="A331" s="676" t="s">
        <v>356</v>
      </c>
      <c r="B331" s="677"/>
      <c r="C331" s="678"/>
      <c r="D331" s="615">
        <f>SUM(D321:D330)</f>
        <v>2000</v>
      </c>
      <c r="E331" s="184">
        <f>E322+E329</f>
        <v>800</v>
      </c>
      <c r="F331" s="224" t="s">
        <v>1</v>
      </c>
      <c r="G331" s="552">
        <f>SUM(G321:G330)</f>
        <v>51995</v>
      </c>
      <c r="H331" s="601"/>
      <c r="I331" s="601"/>
    </row>
    <row r="332" spans="1:10" x14ac:dyDescent="0.3">
      <c r="A332" s="676"/>
      <c r="B332" s="677"/>
      <c r="C332" s="678"/>
      <c r="D332" s="615"/>
      <c r="E332" s="100">
        <v>0</v>
      </c>
      <c r="F332" s="224" t="s">
        <v>2</v>
      </c>
      <c r="G332" s="552"/>
      <c r="H332" s="602"/>
      <c r="I332" s="602"/>
    </row>
    <row r="333" spans="1:10" x14ac:dyDescent="0.3">
      <c r="A333" s="676"/>
      <c r="B333" s="677"/>
      <c r="C333" s="678"/>
      <c r="D333" s="615"/>
      <c r="E333" s="100">
        <f>E326+E328+E330</f>
        <v>1570000</v>
      </c>
      <c r="F333" s="224" t="s">
        <v>3</v>
      </c>
      <c r="G333" s="552"/>
      <c r="H333" s="602"/>
      <c r="I333" s="602"/>
    </row>
    <row r="334" spans="1:10" ht="25.5" customHeight="1" x14ac:dyDescent="0.3">
      <c r="A334" s="676"/>
      <c r="B334" s="677"/>
      <c r="C334" s="678"/>
      <c r="D334" s="615"/>
      <c r="E334" s="100">
        <v>0</v>
      </c>
      <c r="F334" s="241" t="s">
        <v>4</v>
      </c>
      <c r="G334" s="552"/>
      <c r="H334" s="602"/>
      <c r="I334" s="602"/>
    </row>
    <row r="335" spans="1:10" ht="22.5" customHeight="1" x14ac:dyDescent="0.3">
      <c r="A335" s="676"/>
      <c r="B335" s="677"/>
      <c r="C335" s="678"/>
      <c r="D335" s="615"/>
      <c r="E335" s="101">
        <f>E323</f>
        <v>3000</v>
      </c>
      <c r="F335" s="242" t="s">
        <v>5</v>
      </c>
      <c r="G335" s="552"/>
      <c r="H335" s="602"/>
      <c r="I335" s="602">
        <v>35235</v>
      </c>
    </row>
    <row r="336" spans="1:10" ht="15" thickBot="1" x14ac:dyDescent="0.35">
      <c r="A336" s="679"/>
      <c r="B336" s="680"/>
      <c r="C336" s="681"/>
      <c r="D336" s="616"/>
      <c r="E336" s="102">
        <f>SUM(E321:E330)</f>
        <v>1573800</v>
      </c>
      <c r="F336" s="243" t="s">
        <v>6</v>
      </c>
      <c r="G336" s="553"/>
      <c r="H336" s="603"/>
      <c r="I336" s="603"/>
    </row>
    <row r="337" spans="1:10" ht="22.5" customHeight="1" x14ac:dyDescent="0.3">
      <c r="A337" s="537" t="s">
        <v>357</v>
      </c>
      <c r="B337" s="538"/>
      <c r="C337" s="538"/>
      <c r="D337" s="538"/>
      <c r="E337" s="538"/>
      <c r="F337" s="538"/>
      <c r="G337" s="538"/>
      <c r="H337" s="539"/>
      <c r="I337" s="108"/>
      <c r="J337" s="141"/>
    </row>
    <row r="338" spans="1:10" ht="23.4" thickBot="1" x14ac:dyDescent="0.35">
      <c r="A338" s="543"/>
      <c r="B338" s="544"/>
      <c r="C338" s="544"/>
      <c r="D338" s="544"/>
      <c r="E338" s="541"/>
      <c r="F338" s="541"/>
      <c r="G338" s="544"/>
      <c r="H338" s="545"/>
      <c r="I338" s="108"/>
      <c r="J338" s="141"/>
    </row>
    <row r="339" spans="1:10" x14ac:dyDescent="0.3">
      <c r="A339" s="787" t="s">
        <v>358</v>
      </c>
      <c r="B339" s="23" t="s">
        <v>74</v>
      </c>
      <c r="C339" s="562">
        <v>45291</v>
      </c>
      <c r="D339" s="598">
        <v>174525</v>
      </c>
      <c r="E339" s="471"/>
      <c r="F339" s="472"/>
      <c r="G339" s="759">
        <v>4380</v>
      </c>
      <c r="H339" s="755" t="s">
        <v>381</v>
      </c>
      <c r="I339" s="755" t="s">
        <v>381</v>
      </c>
      <c r="J339" s="511"/>
    </row>
    <row r="340" spans="1:10" x14ac:dyDescent="0.3">
      <c r="A340" s="788"/>
      <c r="B340" s="789" t="s">
        <v>359</v>
      </c>
      <c r="C340" s="563"/>
      <c r="D340" s="781"/>
      <c r="E340" s="473">
        <v>5400</v>
      </c>
      <c r="F340" s="474" t="s">
        <v>1</v>
      </c>
      <c r="G340" s="760"/>
      <c r="H340" s="756"/>
      <c r="I340" s="756"/>
      <c r="J340" s="512"/>
    </row>
    <row r="341" spans="1:10" x14ac:dyDescent="0.3">
      <c r="A341" s="788"/>
      <c r="B341" s="582"/>
      <c r="C341" s="563"/>
      <c r="D341" s="781"/>
      <c r="E341" s="475">
        <v>4551</v>
      </c>
      <c r="F341" s="474" t="s">
        <v>107</v>
      </c>
      <c r="G341" s="760"/>
      <c r="H341" s="756"/>
      <c r="I341" s="756"/>
      <c r="J341" s="512"/>
    </row>
    <row r="342" spans="1:10" ht="15" thickBot="1" x14ac:dyDescent="0.35">
      <c r="A342" s="788"/>
      <c r="B342" s="583"/>
      <c r="C342" s="716"/>
      <c r="D342" s="781"/>
      <c r="E342" s="478">
        <v>60000</v>
      </c>
      <c r="F342" s="479" t="s">
        <v>329</v>
      </c>
      <c r="G342" s="760"/>
      <c r="H342" s="756"/>
      <c r="I342" s="756"/>
      <c r="J342" s="513"/>
    </row>
    <row r="343" spans="1:10" ht="29.25" customHeight="1" x14ac:dyDescent="0.3">
      <c r="A343" s="787" t="s">
        <v>360</v>
      </c>
      <c r="B343" s="458" t="s">
        <v>447</v>
      </c>
      <c r="C343" s="596">
        <v>45291</v>
      </c>
      <c r="D343" s="598">
        <v>0</v>
      </c>
      <c r="E343" s="480">
        <v>40000</v>
      </c>
      <c r="F343" s="481" t="s">
        <v>321</v>
      </c>
      <c r="G343" s="759">
        <v>300</v>
      </c>
      <c r="H343" s="527" t="s">
        <v>75</v>
      </c>
      <c r="I343" s="527" t="s">
        <v>381</v>
      </c>
      <c r="J343" s="570"/>
    </row>
    <row r="344" spans="1:10" ht="74.25" customHeight="1" thickBot="1" x14ac:dyDescent="0.35">
      <c r="A344" s="788"/>
      <c r="B344" s="459" t="s">
        <v>364</v>
      </c>
      <c r="C344" s="696"/>
      <c r="D344" s="781"/>
      <c r="E344" s="482">
        <v>100</v>
      </c>
      <c r="F344" s="483" t="s">
        <v>1</v>
      </c>
      <c r="G344" s="760"/>
      <c r="H344" s="528"/>
      <c r="I344" s="528"/>
      <c r="J344" s="830"/>
    </row>
    <row r="345" spans="1:10" ht="19.5" customHeight="1" x14ac:dyDescent="0.3">
      <c r="A345" s="594" t="s">
        <v>361</v>
      </c>
      <c r="B345" s="484" t="s">
        <v>222</v>
      </c>
      <c r="C345" s="596">
        <v>44926</v>
      </c>
      <c r="D345" s="598">
        <v>2500</v>
      </c>
      <c r="E345" s="480">
        <v>400</v>
      </c>
      <c r="F345" s="481" t="s">
        <v>1</v>
      </c>
      <c r="G345" s="468"/>
      <c r="H345" s="367"/>
      <c r="I345" s="367"/>
      <c r="J345" s="456"/>
    </row>
    <row r="346" spans="1:10" ht="15" thickBot="1" x14ac:dyDescent="0.35">
      <c r="A346" s="595"/>
      <c r="B346" s="485" t="s">
        <v>222</v>
      </c>
      <c r="C346" s="597"/>
      <c r="D346" s="599"/>
      <c r="E346" s="482">
        <v>5000</v>
      </c>
      <c r="F346" s="486" t="s">
        <v>321</v>
      </c>
      <c r="G346" s="469">
        <v>750</v>
      </c>
      <c r="H346" s="368"/>
      <c r="I346" s="368" t="s">
        <v>381</v>
      </c>
      <c r="J346" s="32"/>
    </row>
    <row r="347" spans="1:10" ht="23.4" thickBot="1" x14ac:dyDescent="0.35">
      <c r="A347" s="159" t="s">
        <v>362</v>
      </c>
      <c r="B347" s="460" t="s">
        <v>421</v>
      </c>
      <c r="C347" s="457">
        <v>44926</v>
      </c>
      <c r="D347" s="467">
        <v>1000</v>
      </c>
      <c r="E347" s="487">
        <v>1000</v>
      </c>
      <c r="F347" s="488" t="s">
        <v>321</v>
      </c>
      <c r="G347" s="469">
        <v>200</v>
      </c>
      <c r="H347" s="368"/>
      <c r="I347" s="409" t="s">
        <v>377</v>
      </c>
      <c r="J347" s="32"/>
    </row>
    <row r="348" spans="1:10" ht="15" thickBot="1" x14ac:dyDescent="0.35">
      <c r="A348" s="140" t="s">
        <v>363</v>
      </c>
      <c r="B348" s="461" t="s">
        <v>316</v>
      </c>
      <c r="C348" s="457">
        <v>44926</v>
      </c>
      <c r="D348" s="437">
        <v>3000</v>
      </c>
      <c r="E348" s="476">
        <v>200</v>
      </c>
      <c r="F348" s="477" t="s">
        <v>1</v>
      </c>
      <c r="G348" s="470">
        <v>300</v>
      </c>
      <c r="H348" s="195"/>
      <c r="I348" s="232" t="s">
        <v>381</v>
      </c>
      <c r="J348" s="32"/>
    </row>
    <row r="349" spans="1:10" ht="15" customHeight="1" x14ac:dyDescent="0.3">
      <c r="A349" s="673" t="s">
        <v>365</v>
      </c>
      <c r="B349" s="674"/>
      <c r="C349" s="675"/>
      <c r="D349" s="767">
        <f>SUM(D339:D348)</f>
        <v>181025</v>
      </c>
      <c r="E349" s="63">
        <f>E340+E344+E345+E348</f>
        <v>6100</v>
      </c>
      <c r="F349" s="54" t="s">
        <v>1</v>
      </c>
      <c r="G349" s="552">
        <f>SUM(G339:G348)</f>
        <v>5930</v>
      </c>
      <c r="H349" s="757"/>
      <c r="I349" s="757"/>
    </row>
    <row r="350" spans="1:10" ht="15" customHeight="1" x14ac:dyDescent="0.3">
      <c r="A350" s="676"/>
      <c r="B350" s="677"/>
      <c r="C350" s="678"/>
      <c r="D350" s="767"/>
      <c r="E350" s="63">
        <v>0</v>
      </c>
      <c r="F350" s="54" t="s">
        <v>2</v>
      </c>
      <c r="G350" s="552"/>
      <c r="H350" s="757"/>
      <c r="I350" s="757"/>
    </row>
    <row r="351" spans="1:10" ht="15" customHeight="1" x14ac:dyDescent="0.3">
      <c r="A351" s="676"/>
      <c r="B351" s="677"/>
      <c r="C351" s="678"/>
      <c r="D351" s="767"/>
      <c r="E351" s="63">
        <f>E342</f>
        <v>60000</v>
      </c>
      <c r="F351" s="54" t="s">
        <v>329</v>
      </c>
      <c r="G351" s="552"/>
      <c r="H351" s="757"/>
      <c r="I351" s="757"/>
    </row>
    <row r="352" spans="1:10" ht="15" customHeight="1" x14ac:dyDescent="0.3">
      <c r="A352" s="676"/>
      <c r="B352" s="677"/>
      <c r="C352" s="678"/>
      <c r="D352" s="767"/>
      <c r="E352" s="63">
        <f>E341+E343+E346+E347</f>
        <v>50551</v>
      </c>
      <c r="F352" s="55" t="s">
        <v>321</v>
      </c>
      <c r="G352" s="552"/>
      <c r="H352" s="757"/>
      <c r="I352" s="757"/>
    </row>
    <row r="353" spans="1:10" ht="15" customHeight="1" x14ac:dyDescent="0.3">
      <c r="A353" s="676"/>
      <c r="B353" s="677"/>
      <c r="C353" s="678"/>
      <c r="D353" s="767"/>
      <c r="E353" s="64"/>
      <c r="F353" s="56"/>
      <c r="G353" s="552"/>
      <c r="H353" s="757"/>
      <c r="I353" s="757"/>
    </row>
    <row r="354" spans="1:10" ht="15.75" customHeight="1" thickBot="1" x14ac:dyDescent="0.35">
      <c r="A354" s="679"/>
      <c r="B354" s="680"/>
      <c r="C354" s="681"/>
      <c r="D354" s="768"/>
      <c r="E354" s="65">
        <f>SUM(E339:E348)</f>
        <v>116651</v>
      </c>
      <c r="F354" s="57" t="s">
        <v>6</v>
      </c>
      <c r="G354" s="553"/>
      <c r="H354" s="758"/>
      <c r="I354" s="758"/>
    </row>
    <row r="355" spans="1:10" ht="15" customHeight="1" x14ac:dyDescent="0.3">
      <c r="A355" s="770" t="s">
        <v>76</v>
      </c>
      <c r="B355" s="771"/>
      <c r="C355" s="772"/>
      <c r="D355" s="767">
        <f>D33+D77+D139+D178+D204+D241+D276+D296+D312+D331+D349</f>
        <v>307875</v>
      </c>
      <c r="E355" s="233">
        <f>E33+E77+E139+E178+E204+E241+E276+E296+E312+E331+E349</f>
        <v>80000</v>
      </c>
      <c r="F355" s="53" t="s">
        <v>1</v>
      </c>
      <c r="G355" s="617">
        <f>G33+G77+G139+G178+G204+G241+G276+G296+G312+G331+G349</f>
        <v>97200</v>
      </c>
    </row>
    <row r="356" spans="1:10" ht="15" customHeight="1" x14ac:dyDescent="0.3">
      <c r="A356" s="773"/>
      <c r="B356" s="774"/>
      <c r="C356" s="775"/>
      <c r="D356" s="767"/>
      <c r="E356" s="234">
        <f>E179+E242+E299+E351+E277</f>
        <v>600000</v>
      </c>
      <c r="F356" s="54" t="s">
        <v>329</v>
      </c>
      <c r="G356" s="552"/>
    </row>
    <row r="357" spans="1:10" ht="15" customHeight="1" x14ac:dyDescent="0.3">
      <c r="A357" s="773"/>
      <c r="B357" s="774"/>
      <c r="C357" s="775"/>
      <c r="D357" s="767"/>
      <c r="E357" s="234">
        <f>E333</f>
        <v>1570000</v>
      </c>
      <c r="F357" s="54" t="s">
        <v>3</v>
      </c>
      <c r="G357" s="552"/>
    </row>
    <row r="358" spans="1:10" ht="23.25" customHeight="1" x14ac:dyDescent="0.3">
      <c r="A358" s="773"/>
      <c r="B358" s="774"/>
      <c r="C358" s="775"/>
      <c r="D358" s="767"/>
      <c r="E358" s="234">
        <f>E142+E334</f>
        <v>0</v>
      </c>
      <c r="F358" s="55" t="s">
        <v>395</v>
      </c>
      <c r="G358" s="552"/>
      <c r="J358" s="462"/>
    </row>
    <row r="359" spans="1:10" ht="16.5" customHeight="1" x14ac:dyDescent="0.3">
      <c r="A359" s="773"/>
      <c r="B359" s="774"/>
      <c r="C359" s="775"/>
      <c r="D359" s="767"/>
      <c r="E359" s="234">
        <f>E244</f>
        <v>0</v>
      </c>
      <c r="F359" s="55" t="s">
        <v>444</v>
      </c>
      <c r="G359" s="552"/>
      <c r="J359" s="463"/>
    </row>
    <row r="360" spans="1:10" ht="16.5" customHeight="1" x14ac:dyDescent="0.3">
      <c r="A360" s="773"/>
      <c r="B360" s="774"/>
      <c r="C360" s="775"/>
      <c r="D360" s="767"/>
      <c r="E360" s="234"/>
      <c r="F360" s="55"/>
      <c r="G360" s="552"/>
      <c r="J360" s="464"/>
    </row>
    <row r="361" spans="1:10" ht="17.25" customHeight="1" x14ac:dyDescent="0.3">
      <c r="A361" s="773"/>
      <c r="B361" s="774"/>
      <c r="C361" s="775"/>
      <c r="D361" s="767"/>
      <c r="E361" s="235">
        <f>E37+E81+E144+E182+E208+E246+E281+E300+E317+E335+E352</f>
        <v>1224195</v>
      </c>
      <c r="F361" s="56" t="s">
        <v>461</v>
      </c>
      <c r="G361" s="552"/>
      <c r="J361" s="465"/>
    </row>
    <row r="362" spans="1:10" ht="18.75" customHeight="1" thickBot="1" x14ac:dyDescent="0.35">
      <c r="A362" s="776"/>
      <c r="B362" s="777"/>
      <c r="C362" s="778"/>
      <c r="D362" s="768"/>
      <c r="E362" s="78">
        <f>D355+E355+E356+E357+E358+E359+E361</f>
        <v>3782070</v>
      </c>
      <c r="F362" s="57" t="s">
        <v>6</v>
      </c>
      <c r="G362" s="553"/>
      <c r="J362" s="466"/>
    </row>
    <row r="363" spans="1:10" ht="18" customHeight="1" x14ac:dyDescent="0.3">
      <c r="A363" s="25"/>
      <c r="B363" s="125"/>
      <c r="C363" s="26"/>
      <c r="D363" s="438"/>
      <c r="E363" s="27"/>
      <c r="F363" s="26"/>
      <c r="G363" s="28"/>
      <c r="J363" s="466"/>
    </row>
    <row r="364" spans="1:10" ht="15" thickBot="1" x14ac:dyDescent="0.35">
      <c r="A364" s="29"/>
      <c r="E364" s="27"/>
    </row>
    <row r="365" spans="1:10" x14ac:dyDescent="0.3">
      <c r="B365" s="126" t="s">
        <v>77</v>
      </c>
      <c r="C365" s="31"/>
      <c r="D365" s="439"/>
      <c r="E365" s="46"/>
      <c r="F365" s="47"/>
      <c r="G365" s="48"/>
    </row>
    <row r="366" spans="1:10" x14ac:dyDescent="0.3">
      <c r="B366" s="127" t="s">
        <v>78</v>
      </c>
      <c r="C366" s="779"/>
      <c r="D366" s="779"/>
      <c r="E366" s="779"/>
      <c r="F366" s="779"/>
      <c r="G366" s="769"/>
      <c r="J366"/>
    </row>
    <row r="367" spans="1:10" ht="15" customHeight="1" x14ac:dyDescent="0.3">
      <c r="B367" s="127" t="s">
        <v>79</v>
      </c>
      <c r="C367" s="779"/>
      <c r="D367" s="779"/>
      <c r="E367" s="779"/>
      <c r="F367" s="779"/>
      <c r="G367" s="769"/>
      <c r="J367"/>
    </row>
    <row r="368" spans="1:10" ht="18.75" customHeight="1" x14ac:dyDescent="0.3">
      <c r="B368" s="127" t="s">
        <v>80</v>
      </c>
      <c r="C368" s="779"/>
      <c r="D368" s="779"/>
      <c r="E368" s="779"/>
      <c r="F368" s="779"/>
      <c r="G368" s="769"/>
      <c r="J368"/>
    </row>
    <row r="369" spans="1:10" ht="19.5" customHeight="1" x14ac:dyDescent="0.3">
      <c r="B369" s="127" t="s">
        <v>81</v>
      </c>
      <c r="C369" s="779"/>
      <c r="D369" s="779"/>
      <c r="E369" s="779"/>
      <c r="F369" s="779"/>
      <c r="G369" s="769"/>
      <c r="J369"/>
    </row>
    <row r="370" spans="1:10" ht="18" customHeight="1" x14ac:dyDescent="0.3">
      <c r="A370"/>
      <c r="B370" s="127" t="s">
        <v>82</v>
      </c>
      <c r="C370" s="779"/>
      <c r="D370" s="779"/>
      <c r="E370" s="779"/>
      <c r="F370" s="779"/>
      <c r="G370" s="769"/>
      <c r="H370" s="136"/>
      <c r="I370" s="136"/>
      <c r="J370"/>
    </row>
    <row r="371" spans="1:10" ht="18" customHeight="1" x14ac:dyDescent="0.3">
      <c r="A371"/>
      <c r="B371" s="127" t="s">
        <v>83</v>
      </c>
      <c r="C371" s="779"/>
      <c r="D371" s="779"/>
      <c r="E371" s="779"/>
      <c r="F371" s="779"/>
      <c r="G371" s="769"/>
      <c r="H371" s="136"/>
      <c r="I371" s="136"/>
      <c r="J371"/>
    </row>
    <row r="372" spans="1:10" ht="18" customHeight="1" thickBot="1" x14ac:dyDescent="0.35">
      <c r="A372"/>
      <c r="B372" s="128" t="s">
        <v>84</v>
      </c>
      <c r="C372" s="765"/>
      <c r="D372" s="765"/>
      <c r="E372" s="765"/>
      <c r="F372" s="765"/>
      <c r="G372" s="766"/>
      <c r="H372" s="136"/>
      <c r="I372" s="136"/>
      <c r="J372"/>
    </row>
    <row r="373" spans="1:10" ht="18" customHeight="1" thickBot="1" x14ac:dyDescent="0.35">
      <c r="A373"/>
      <c r="B373" s="129"/>
      <c r="H373" s="136"/>
      <c r="I373" s="136"/>
      <c r="J373"/>
    </row>
    <row r="374" spans="1:10" ht="18" customHeight="1" x14ac:dyDescent="0.3">
      <c r="A374"/>
      <c r="B374" s="126" t="s">
        <v>85</v>
      </c>
      <c r="C374" s="31"/>
      <c r="D374" s="439"/>
      <c r="E374" s="49"/>
      <c r="F374" s="50"/>
      <c r="G374" s="48"/>
      <c r="H374" s="136"/>
      <c r="I374" s="136"/>
      <c r="J374"/>
    </row>
    <row r="375" spans="1:10" ht="18" customHeight="1" x14ac:dyDescent="0.3">
      <c r="A375"/>
      <c r="B375" s="127" t="s">
        <v>86</v>
      </c>
      <c r="C375" s="769"/>
      <c r="D375" s="769"/>
      <c r="E375" s="769"/>
      <c r="F375" s="769"/>
      <c r="G375" s="769"/>
      <c r="H375" s="136"/>
      <c r="I375" s="136"/>
      <c r="J375"/>
    </row>
    <row r="376" spans="1:10" ht="24.75" customHeight="1" x14ac:dyDescent="0.3">
      <c r="A376"/>
      <c r="B376" s="127" t="s">
        <v>87</v>
      </c>
      <c r="C376" s="769"/>
      <c r="D376" s="769"/>
      <c r="E376" s="769"/>
      <c r="F376" s="769"/>
      <c r="G376" s="769"/>
      <c r="H376" s="136"/>
      <c r="I376" s="136"/>
      <c r="J376"/>
    </row>
    <row r="377" spans="1:10" x14ac:dyDescent="0.3">
      <c r="A377"/>
      <c r="B377" s="127" t="s">
        <v>88</v>
      </c>
      <c r="C377" s="769"/>
      <c r="D377" s="769"/>
      <c r="E377" s="769"/>
      <c r="F377" s="769"/>
      <c r="G377" s="769"/>
      <c r="H377" s="136"/>
      <c r="I377" s="136"/>
      <c r="J377"/>
    </row>
    <row r="378" spans="1:10" ht="31.5" customHeight="1" x14ac:dyDescent="0.3">
      <c r="A378"/>
      <c r="B378" s="127" t="s">
        <v>89</v>
      </c>
      <c r="C378" s="769"/>
      <c r="D378" s="769"/>
      <c r="E378" s="769"/>
      <c r="F378" s="769"/>
      <c r="G378" s="769"/>
      <c r="H378" s="136"/>
      <c r="I378" s="136"/>
      <c r="J378"/>
    </row>
    <row r="379" spans="1:10" x14ac:dyDescent="0.3">
      <c r="A379"/>
      <c r="B379" s="127" t="s">
        <v>90</v>
      </c>
      <c r="C379" s="769"/>
      <c r="D379" s="769"/>
      <c r="E379" s="769"/>
      <c r="F379" s="769"/>
      <c r="G379" s="769"/>
      <c r="H379" s="136"/>
      <c r="I379" s="136"/>
      <c r="J379"/>
    </row>
    <row r="380" spans="1:10" x14ac:dyDescent="0.3">
      <c r="A380"/>
      <c r="B380" s="127" t="s">
        <v>91</v>
      </c>
      <c r="C380" s="769"/>
      <c r="D380" s="769"/>
      <c r="E380" s="769"/>
      <c r="F380" s="769"/>
      <c r="G380" s="769"/>
      <c r="H380" s="136"/>
      <c r="I380" s="136"/>
      <c r="J380"/>
    </row>
    <row r="381" spans="1:10" x14ac:dyDescent="0.3">
      <c r="A381"/>
      <c r="B381" s="127" t="s">
        <v>92</v>
      </c>
      <c r="C381" s="769"/>
      <c r="D381" s="769"/>
      <c r="E381" s="769"/>
      <c r="F381" s="769"/>
      <c r="G381" s="769"/>
      <c r="H381" s="136"/>
      <c r="I381" s="136"/>
      <c r="J381"/>
    </row>
    <row r="382" spans="1:10" ht="15" customHeight="1" x14ac:dyDescent="0.3">
      <c r="A382"/>
      <c r="B382" s="127" t="s">
        <v>93</v>
      </c>
      <c r="C382" s="769"/>
      <c r="D382" s="769"/>
      <c r="E382" s="769"/>
      <c r="F382" s="769"/>
      <c r="G382" s="769"/>
      <c r="H382" s="136"/>
      <c r="I382" s="136"/>
      <c r="J382"/>
    </row>
    <row r="383" spans="1:10" x14ac:dyDescent="0.3">
      <c r="A383"/>
      <c r="B383" s="127" t="s">
        <v>94</v>
      </c>
      <c r="C383" s="769"/>
      <c r="D383" s="769"/>
      <c r="E383" s="769"/>
      <c r="F383" s="769"/>
      <c r="G383" s="769"/>
      <c r="H383" s="136"/>
      <c r="I383" s="136"/>
      <c r="J383"/>
    </row>
    <row r="384" spans="1:10" ht="15" thickBot="1" x14ac:dyDescent="0.35">
      <c r="A384"/>
      <c r="B384" s="130"/>
      <c r="C384" s="765"/>
      <c r="D384" s="765"/>
      <c r="E384" s="765"/>
      <c r="F384" s="765"/>
      <c r="G384" s="766"/>
      <c r="H384" s="136"/>
      <c r="I384" s="136"/>
      <c r="J384"/>
    </row>
    <row r="385" spans="1:10" x14ac:dyDescent="0.3">
      <c r="A385"/>
      <c r="B385" s="129"/>
      <c r="H385" s="136"/>
      <c r="I385" s="136"/>
      <c r="J385"/>
    </row>
    <row r="386" spans="1:10" ht="15" customHeight="1" x14ac:dyDescent="0.3">
      <c r="A386"/>
      <c r="B386" s="764"/>
      <c r="C386" s="764"/>
      <c r="D386" s="764"/>
      <c r="E386" s="764"/>
      <c r="F386" s="764"/>
      <c r="G386" s="764"/>
      <c r="H386" s="136"/>
      <c r="I386" s="136"/>
      <c r="J386"/>
    </row>
    <row r="387" spans="1:10" x14ac:dyDescent="0.3">
      <c r="A387"/>
      <c r="B387" s="131"/>
      <c r="H387" s="136"/>
      <c r="I387" s="136"/>
      <c r="J387"/>
    </row>
    <row r="388" spans="1:10" x14ac:dyDescent="0.3">
      <c r="A388"/>
      <c r="B388" s="131"/>
      <c r="H388" s="136"/>
      <c r="I388" s="136"/>
    </row>
    <row r="389" spans="1:10" x14ac:dyDescent="0.3">
      <c r="A389"/>
      <c r="B389" s="131"/>
      <c r="H389" s="136"/>
      <c r="I389" s="136"/>
    </row>
    <row r="390" spans="1:10" x14ac:dyDescent="0.3">
      <c r="A390"/>
      <c r="B390" s="14"/>
      <c r="H390" s="136"/>
      <c r="I390" s="136"/>
    </row>
    <row r="391" spans="1:10" x14ac:dyDescent="0.3">
      <c r="A391"/>
      <c r="B391" s="14"/>
      <c r="H391" s="136"/>
      <c r="I391" s="136"/>
    </row>
  </sheetData>
  <mergeCells count="478">
    <mergeCell ref="I296:I301"/>
    <mergeCell ref="I265:I269"/>
    <mergeCell ref="I321:I324"/>
    <mergeCell ref="H321:H324"/>
    <mergeCell ref="I204:I209"/>
    <mergeCell ref="A319:H320"/>
    <mergeCell ref="D200:D201"/>
    <mergeCell ref="C217:C224"/>
    <mergeCell ref="D217:D224"/>
    <mergeCell ref="G204:G209"/>
    <mergeCell ref="H212:H216"/>
    <mergeCell ref="I212:I216"/>
    <mergeCell ref="I217:I224"/>
    <mergeCell ref="A204:C209"/>
    <mergeCell ref="H217:H224"/>
    <mergeCell ref="G217:G224"/>
    <mergeCell ref="G200:G201"/>
    <mergeCell ref="C250:C252"/>
    <mergeCell ref="A288:A289"/>
    <mergeCell ref="A286:A287"/>
    <mergeCell ref="C286:C287"/>
    <mergeCell ref="C288:C289"/>
    <mergeCell ref="C290:C293"/>
    <mergeCell ref="A276:C282"/>
    <mergeCell ref="I19:I21"/>
    <mergeCell ref="J27:J28"/>
    <mergeCell ref="H55:H56"/>
    <mergeCell ref="J93:J96"/>
    <mergeCell ref="D64:D71"/>
    <mergeCell ref="G64:G71"/>
    <mergeCell ref="G41:G49"/>
    <mergeCell ref="H41:H49"/>
    <mergeCell ref="C125:C130"/>
    <mergeCell ref="D120:D124"/>
    <mergeCell ref="J19:J21"/>
    <mergeCell ref="H22:H26"/>
    <mergeCell ref="I22:I26"/>
    <mergeCell ref="J110:J119"/>
    <mergeCell ref="I77:I82"/>
    <mergeCell ref="I85:I92"/>
    <mergeCell ref="I93:I96"/>
    <mergeCell ref="I29:I32"/>
    <mergeCell ref="I27:I28"/>
    <mergeCell ref="J343:J344"/>
    <mergeCell ref="J200:J201"/>
    <mergeCell ref="G197:G199"/>
    <mergeCell ref="J197:J199"/>
    <mergeCell ref="J136:J137"/>
    <mergeCell ref="H239:H240"/>
    <mergeCell ref="J239:J240"/>
    <mergeCell ref="J187:J189"/>
    <mergeCell ref="A337:H338"/>
    <mergeCell ref="J212:J216"/>
    <mergeCell ref="I290:I293"/>
    <mergeCell ref="I312:I318"/>
    <mergeCell ref="A265:A269"/>
    <mergeCell ref="G308:G309"/>
    <mergeCell ref="D312:D318"/>
    <mergeCell ref="H312:H318"/>
    <mergeCell ref="C253:C258"/>
    <mergeCell ref="I202:I203"/>
    <mergeCell ref="D190:D196"/>
    <mergeCell ref="G265:G269"/>
    <mergeCell ref="I225:I229"/>
    <mergeCell ref="F154:F155"/>
    <mergeCell ref="D232:D238"/>
    <mergeCell ref="A339:A342"/>
    <mergeCell ref="J52:J54"/>
    <mergeCell ref="I99:I100"/>
    <mergeCell ref="H27:H28"/>
    <mergeCell ref="I57:I63"/>
    <mergeCell ref="I33:I38"/>
    <mergeCell ref="I50:I51"/>
    <mergeCell ref="I41:I49"/>
    <mergeCell ref="H50:H51"/>
    <mergeCell ref="I139:I145"/>
    <mergeCell ref="H52:H54"/>
    <mergeCell ref="H135:H138"/>
    <mergeCell ref="I135:I138"/>
    <mergeCell ref="H131:H134"/>
    <mergeCell ref="J120:J124"/>
    <mergeCell ref="J85:J90"/>
    <mergeCell ref="J97:J98"/>
    <mergeCell ref="I52:I54"/>
    <mergeCell ref="I55:I56"/>
    <mergeCell ref="H85:H92"/>
    <mergeCell ref="I131:I134"/>
    <mergeCell ref="G29:G32"/>
    <mergeCell ref="I172:I174"/>
    <mergeCell ref="D250:D252"/>
    <mergeCell ref="D259:D262"/>
    <mergeCell ref="H33:H38"/>
    <mergeCell ref="D52:D54"/>
    <mergeCell ref="D41:D49"/>
    <mergeCell ref="D50:D51"/>
    <mergeCell ref="H29:H32"/>
    <mergeCell ref="G110:G119"/>
    <mergeCell ref="D110:D119"/>
    <mergeCell ref="D97:D98"/>
    <mergeCell ref="G93:G96"/>
    <mergeCell ref="D85:D92"/>
    <mergeCell ref="G131:G134"/>
    <mergeCell ref="D204:D209"/>
    <mergeCell ref="G139:G145"/>
    <mergeCell ref="A185:H186"/>
    <mergeCell ref="A212:A216"/>
    <mergeCell ref="D139:D145"/>
    <mergeCell ref="A131:A134"/>
    <mergeCell ref="G135:G138"/>
    <mergeCell ref="C52:C54"/>
    <mergeCell ref="A343:A344"/>
    <mergeCell ref="C343:C344"/>
    <mergeCell ref="C339:C342"/>
    <mergeCell ref="B340:B342"/>
    <mergeCell ref="G331:G336"/>
    <mergeCell ref="A312:C318"/>
    <mergeCell ref="C321:C324"/>
    <mergeCell ref="D325:D326"/>
    <mergeCell ref="G325:G326"/>
    <mergeCell ref="C325:C326"/>
    <mergeCell ref="A331:C336"/>
    <mergeCell ref="D331:D336"/>
    <mergeCell ref="G312:G318"/>
    <mergeCell ref="A325:A326"/>
    <mergeCell ref="A327:A328"/>
    <mergeCell ref="C327:C328"/>
    <mergeCell ref="A321:A324"/>
    <mergeCell ref="G321:G324"/>
    <mergeCell ref="C375:G375"/>
    <mergeCell ref="C366:G366"/>
    <mergeCell ref="C370:G370"/>
    <mergeCell ref="C64:C71"/>
    <mergeCell ref="I64:I71"/>
    <mergeCell ref="I72:I76"/>
    <mergeCell ref="G57:G63"/>
    <mergeCell ref="H64:H71"/>
    <mergeCell ref="H57:H63"/>
    <mergeCell ref="C57:C63"/>
    <mergeCell ref="D57:D63"/>
    <mergeCell ref="D343:D344"/>
    <mergeCell ref="D339:D342"/>
    <mergeCell ref="H331:H336"/>
    <mergeCell ref="I331:I336"/>
    <mergeCell ref="I308:I309"/>
    <mergeCell ref="C310:C311"/>
    <mergeCell ref="I327:I328"/>
    <mergeCell ref="C308:C309"/>
    <mergeCell ref="D308:D309"/>
    <mergeCell ref="H288:H289"/>
    <mergeCell ref="D296:D301"/>
    <mergeCell ref="G296:G301"/>
    <mergeCell ref="G290:G293"/>
    <mergeCell ref="I325:I326"/>
    <mergeCell ref="D321:D324"/>
    <mergeCell ref="B386:G386"/>
    <mergeCell ref="C384:G384"/>
    <mergeCell ref="D349:D354"/>
    <mergeCell ref="G349:G354"/>
    <mergeCell ref="C381:G381"/>
    <mergeCell ref="C383:G383"/>
    <mergeCell ref="C372:G372"/>
    <mergeCell ref="C376:G376"/>
    <mergeCell ref="C382:G382"/>
    <mergeCell ref="C379:G379"/>
    <mergeCell ref="C380:G380"/>
    <mergeCell ref="A349:C354"/>
    <mergeCell ref="A355:C362"/>
    <mergeCell ref="D355:D362"/>
    <mergeCell ref="G355:G362"/>
    <mergeCell ref="C371:G371"/>
    <mergeCell ref="C378:G378"/>
    <mergeCell ref="C369:G369"/>
    <mergeCell ref="C367:G367"/>
    <mergeCell ref="C368:G368"/>
    <mergeCell ref="C377:G377"/>
    <mergeCell ref="H349:H354"/>
    <mergeCell ref="I339:I342"/>
    <mergeCell ref="I349:I354"/>
    <mergeCell ref="H339:H342"/>
    <mergeCell ref="G339:G342"/>
    <mergeCell ref="H343:H344"/>
    <mergeCell ref="I343:I344"/>
    <mergeCell ref="G343:G344"/>
    <mergeCell ref="H325:H326"/>
    <mergeCell ref="D253:D258"/>
    <mergeCell ref="I286:I287"/>
    <mergeCell ref="D288:D289"/>
    <mergeCell ref="I276:I282"/>
    <mergeCell ref="D276:D282"/>
    <mergeCell ref="G288:G289"/>
    <mergeCell ref="H276:H282"/>
    <mergeCell ref="H290:H293"/>
    <mergeCell ref="D286:D287"/>
    <mergeCell ref="D270:D275"/>
    <mergeCell ref="A302:H304"/>
    <mergeCell ref="I310:I311"/>
    <mergeCell ref="C265:C269"/>
    <mergeCell ref="E265:E269"/>
    <mergeCell ref="D263:D264"/>
    <mergeCell ref="C263:C264"/>
    <mergeCell ref="C131:C134"/>
    <mergeCell ref="C197:C199"/>
    <mergeCell ref="D197:D199"/>
    <mergeCell ref="E154:E155"/>
    <mergeCell ref="A139:C145"/>
    <mergeCell ref="A160:A164"/>
    <mergeCell ref="A178:C183"/>
    <mergeCell ref="C175:C177"/>
    <mergeCell ref="D175:D177"/>
    <mergeCell ref="D135:D138"/>
    <mergeCell ref="A197:A199"/>
    <mergeCell ref="A187:A189"/>
    <mergeCell ref="C187:C189"/>
    <mergeCell ref="D149:D151"/>
    <mergeCell ref="D152:D159"/>
    <mergeCell ref="A175:A177"/>
    <mergeCell ref="H202:H203"/>
    <mergeCell ref="A241:C247"/>
    <mergeCell ref="A253:A258"/>
    <mergeCell ref="H241:H247"/>
    <mergeCell ref="C259:C262"/>
    <mergeCell ref="C212:C216"/>
    <mergeCell ref="A200:A201"/>
    <mergeCell ref="G310:G311"/>
    <mergeCell ref="D310:D311"/>
    <mergeCell ref="A310:A311"/>
    <mergeCell ref="A305:A307"/>
    <mergeCell ref="A308:A309"/>
    <mergeCell ref="G259:G262"/>
    <mergeCell ref="G263:G264"/>
    <mergeCell ref="E263:E264"/>
    <mergeCell ref="A259:A262"/>
    <mergeCell ref="G253:G258"/>
    <mergeCell ref="A202:A203"/>
    <mergeCell ref="A270:A275"/>
    <mergeCell ref="A296:C301"/>
    <mergeCell ref="C305:C307"/>
    <mergeCell ref="A290:A293"/>
    <mergeCell ref="H308:H309"/>
    <mergeCell ref="F263:F264"/>
    <mergeCell ref="G160:G164"/>
    <mergeCell ref="D131:D134"/>
    <mergeCell ref="D160:D164"/>
    <mergeCell ref="C169:C171"/>
    <mergeCell ref="D187:D189"/>
    <mergeCell ref="H296:H301"/>
    <mergeCell ref="C200:C201"/>
    <mergeCell ref="A210:H211"/>
    <mergeCell ref="D212:D216"/>
    <mergeCell ref="D290:D293"/>
    <mergeCell ref="G241:G247"/>
    <mergeCell ref="G230:G231"/>
    <mergeCell ref="G232:G238"/>
    <mergeCell ref="D230:D231"/>
    <mergeCell ref="C230:C231"/>
    <mergeCell ref="C225:C229"/>
    <mergeCell ref="C232:C238"/>
    <mergeCell ref="A232:A238"/>
    <mergeCell ref="D241:D247"/>
    <mergeCell ref="D202:D203"/>
    <mergeCell ref="H204:H209"/>
    <mergeCell ref="A263:A264"/>
    <mergeCell ref="C135:C138"/>
    <mergeCell ref="A190:A196"/>
    <mergeCell ref="A125:A130"/>
    <mergeCell ref="I110:I119"/>
    <mergeCell ref="H99:H100"/>
    <mergeCell ref="I97:I98"/>
    <mergeCell ref="I101:I109"/>
    <mergeCell ref="G97:G98"/>
    <mergeCell ref="G99:G100"/>
    <mergeCell ref="H110:H119"/>
    <mergeCell ref="C101:C109"/>
    <mergeCell ref="A101:A109"/>
    <mergeCell ref="A110:A119"/>
    <mergeCell ref="D99:D100"/>
    <mergeCell ref="A97:A98"/>
    <mergeCell ref="H125:H130"/>
    <mergeCell ref="H120:H124"/>
    <mergeCell ref="I120:I124"/>
    <mergeCell ref="I125:I130"/>
    <mergeCell ref="G120:G124"/>
    <mergeCell ref="G125:G130"/>
    <mergeCell ref="C120:C124"/>
    <mergeCell ref="G101:G109"/>
    <mergeCell ref="C110:C119"/>
    <mergeCell ref="D125:D130"/>
    <mergeCell ref="A120:A124"/>
    <mergeCell ref="A39:H40"/>
    <mergeCell ref="C41:C49"/>
    <mergeCell ref="G33:G38"/>
    <mergeCell ref="C27:C28"/>
    <mergeCell ref="A33:C38"/>
    <mergeCell ref="A29:A32"/>
    <mergeCell ref="A55:A56"/>
    <mergeCell ref="D27:D28"/>
    <mergeCell ref="A27:A28"/>
    <mergeCell ref="C29:C32"/>
    <mergeCell ref="A50:A51"/>
    <mergeCell ref="G27:G28"/>
    <mergeCell ref="C55:C56"/>
    <mergeCell ref="D29:D32"/>
    <mergeCell ref="H93:H96"/>
    <mergeCell ref="F93:F94"/>
    <mergeCell ref="E93:E94"/>
    <mergeCell ref="H101:H109"/>
    <mergeCell ref="H97:H98"/>
    <mergeCell ref="C99:C100"/>
    <mergeCell ref="C97:C98"/>
    <mergeCell ref="A93:A96"/>
    <mergeCell ref="C85:C92"/>
    <mergeCell ref="A99:A100"/>
    <mergeCell ref="C93:C96"/>
    <mergeCell ref="D93:D96"/>
    <mergeCell ref="G85:G92"/>
    <mergeCell ref="D101:D109"/>
    <mergeCell ref="A85:A92"/>
    <mergeCell ref="J5:J7"/>
    <mergeCell ref="A8:H8"/>
    <mergeCell ref="A9:H10"/>
    <mergeCell ref="I5:I7"/>
    <mergeCell ref="G5:G7"/>
    <mergeCell ref="H13:H18"/>
    <mergeCell ref="A11:A12"/>
    <mergeCell ref="I11:I12"/>
    <mergeCell ref="J11:J12"/>
    <mergeCell ref="I13:I18"/>
    <mergeCell ref="J13:J18"/>
    <mergeCell ref="C11:C12"/>
    <mergeCell ref="D11:D12"/>
    <mergeCell ref="G11:G12"/>
    <mergeCell ref="G13:G18"/>
    <mergeCell ref="A1:H1"/>
    <mergeCell ref="A2:H2"/>
    <mergeCell ref="A3:H3"/>
    <mergeCell ref="C5:C7"/>
    <mergeCell ref="D5:F5"/>
    <mergeCell ref="E6:F6"/>
    <mergeCell ref="H5:H7"/>
    <mergeCell ref="D19:D21"/>
    <mergeCell ref="C19:C21"/>
    <mergeCell ref="A13:A18"/>
    <mergeCell ref="A19:A21"/>
    <mergeCell ref="D13:D18"/>
    <mergeCell ref="H11:H12"/>
    <mergeCell ref="H19:H21"/>
    <mergeCell ref="G19:G21"/>
    <mergeCell ref="C13:C18"/>
    <mergeCell ref="A57:A63"/>
    <mergeCell ref="A83:H84"/>
    <mergeCell ref="G50:G51"/>
    <mergeCell ref="H77:H82"/>
    <mergeCell ref="G77:G82"/>
    <mergeCell ref="A52:A54"/>
    <mergeCell ref="G23:G26"/>
    <mergeCell ref="D22:D26"/>
    <mergeCell ref="C50:C51"/>
    <mergeCell ref="A22:A26"/>
    <mergeCell ref="C22:C26"/>
    <mergeCell ref="D77:D82"/>
    <mergeCell ref="D55:D56"/>
    <mergeCell ref="D72:D76"/>
    <mergeCell ref="G72:G76"/>
    <mergeCell ref="F22:F23"/>
    <mergeCell ref="D33:D38"/>
    <mergeCell ref="G52:G54"/>
    <mergeCell ref="A72:A76"/>
    <mergeCell ref="C72:C76"/>
    <mergeCell ref="A64:A71"/>
    <mergeCell ref="A77:C82"/>
    <mergeCell ref="H72:H76"/>
    <mergeCell ref="G55:G56"/>
    <mergeCell ref="H152:H159"/>
    <mergeCell ref="I253:I258"/>
    <mergeCell ref="I259:I262"/>
    <mergeCell ref="H169:H171"/>
    <mergeCell ref="I165:I168"/>
    <mergeCell ref="I169:I171"/>
    <mergeCell ref="I200:I201"/>
    <mergeCell ref="H259:H262"/>
    <mergeCell ref="H139:H145"/>
    <mergeCell ref="I152:I159"/>
    <mergeCell ref="H200:H201"/>
    <mergeCell ref="I160:I164"/>
    <mergeCell ref="A147:H148"/>
    <mergeCell ref="H160:H164"/>
    <mergeCell ref="G152:G159"/>
    <mergeCell ref="H232:H238"/>
    <mergeCell ref="I239:I240"/>
    <mergeCell ref="A248:H249"/>
    <mergeCell ref="H165:H168"/>
    <mergeCell ref="A165:A168"/>
    <mergeCell ref="G165:G168"/>
    <mergeCell ref="C160:C164"/>
    <mergeCell ref="A239:A240"/>
    <mergeCell ref="C239:C240"/>
    <mergeCell ref="A172:A174"/>
    <mergeCell ref="D169:D171"/>
    <mergeCell ref="H175:H177"/>
    <mergeCell ref="H172:H174"/>
    <mergeCell ref="H190:H196"/>
    <mergeCell ref="D178:D183"/>
    <mergeCell ref="G178:G183"/>
    <mergeCell ref="G175:G177"/>
    <mergeCell ref="H187:H189"/>
    <mergeCell ref="G190:G196"/>
    <mergeCell ref="D265:D269"/>
    <mergeCell ref="C190:C196"/>
    <mergeCell ref="I232:I238"/>
    <mergeCell ref="H230:H231"/>
    <mergeCell ref="A294:A295"/>
    <mergeCell ref="A345:A346"/>
    <mergeCell ref="C345:C346"/>
    <mergeCell ref="D345:D346"/>
    <mergeCell ref="A217:A224"/>
    <mergeCell ref="H286:H287"/>
    <mergeCell ref="H253:H258"/>
    <mergeCell ref="H250:H252"/>
    <mergeCell ref="H265:H269"/>
    <mergeCell ref="H197:H199"/>
    <mergeCell ref="I263:I264"/>
    <mergeCell ref="I270:I275"/>
    <mergeCell ref="I241:I247"/>
    <mergeCell ref="G286:G287"/>
    <mergeCell ref="H263:H264"/>
    <mergeCell ref="I250:I252"/>
    <mergeCell ref="G212:G216"/>
    <mergeCell ref="G250:G252"/>
    <mergeCell ref="G239:G240"/>
    <mergeCell ref="H225:H229"/>
    <mergeCell ref="D239:D240"/>
    <mergeCell ref="J155:J156"/>
    <mergeCell ref="J165:J168"/>
    <mergeCell ref="J169:J171"/>
    <mergeCell ref="A225:A229"/>
    <mergeCell ref="A230:A231"/>
    <mergeCell ref="A135:A138"/>
    <mergeCell ref="G149:G151"/>
    <mergeCell ref="A169:A171"/>
    <mergeCell ref="C165:C168"/>
    <mergeCell ref="J160:J164"/>
    <mergeCell ref="H149:H151"/>
    <mergeCell ref="A149:A151"/>
    <mergeCell ref="C152:C159"/>
    <mergeCell ref="C149:C151"/>
    <mergeCell ref="G169:G171"/>
    <mergeCell ref="D165:D168"/>
    <mergeCell ref="I149:I151"/>
    <mergeCell ref="A152:A159"/>
    <mergeCell ref="J190:J196"/>
    <mergeCell ref="C172:C174"/>
    <mergeCell ref="D172:D174"/>
    <mergeCell ref="J172:J174"/>
    <mergeCell ref="I175:I177"/>
    <mergeCell ref="J339:J342"/>
    <mergeCell ref="J175:J177"/>
    <mergeCell ref="H310:H311"/>
    <mergeCell ref="H305:H307"/>
    <mergeCell ref="I306:I307"/>
    <mergeCell ref="H178:H183"/>
    <mergeCell ref="I178:I183"/>
    <mergeCell ref="I197:I199"/>
    <mergeCell ref="I288:I289"/>
    <mergeCell ref="I190:I196"/>
    <mergeCell ref="I187:I189"/>
    <mergeCell ref="J290:J293"/>
    <mergeCell ref="J288:J289"/>
    <mergeCell ref="J286:J287"/>
    <mergeCell ref="H270:H275"/>
    <mergeCell ref="A283:H285"/>
    <mergeCell ref="G270:G275"/>
    <mergeCell ref="C270:C275"/>
    <mergeCell ref="G276:G282"/>
    <mergeCell ref="I230:I231"/>
    <mergeCell ref="D225:D229"/>
    <mergeCell ref="G225:G229"/>
    <mergeCell ref="C202:C203"/>
    <mergeCell ref="A250:A25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5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Postup</vt:lpstr>
      <vt:lpstr>PHU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Balgova</dc:creator>
  <cp:lastModifiedBy>Peter Olekšák</cp:lastModifiedBy>
  <cp:lastPrinted>2022-12-07T13:48:19Z</cp:lastPrinted>
  <dcterms:created xsi:type="dcterms:W3CDTF">2017-11-20T13:38:16Z</dcterms:created>
  <dcterms:modified xsi:type="dcterms:W3CDTF">2023-02-13T11:57:20Z</dcterms:modified>
</cp:coreProperties>
</file>